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97k8vmv\Сметчик\Санитария 2025\02. текущий ремонт\"/>
    </mc:Choice>
  </mc:AlternateContent>
  <xr:revisionPtr revIDLastSave="0" documentId="13_ncr:1_{8113CA1E-7AB0-4F1E-A9D6-E3DA0E679E4D}" xr6:coauthVersionLast="47" xr6:coauthVersionMax="47" xr10:uidLastSave="{00000000-0000-0000-0000-000000000000}"/>
  <bookViews>
    <workbookView xWindow="-120" yWindow="-120" windowWidth="29040" windowHeight="15840" tabRatio="500" firstSheet="2" activeTab="14" xr2:uid="{00000000-000D-0000-FFFF-FFFF00000000}"/>
  </bookViews>
  <sheets>
    <sheet name="18" sheetId="1" r:id="rId1"/>
    <sheet name="28" sheetId="2" r:id="rId2"/>
    <sheet name="32" sheetId="3" r:id="rId3"/>
    <sheet name="38-4" sheetId="4" r:id="rId4"/>
    <sheet name="42-3" sheetId="5" r:id="rId5"/>
    <sheet name="42-5" sheetId="6" r:id="rId6"/>
    <sheet name="46" sheetId="7" r:id="rId7"/>
    <sheet name="31-2" sheetId="8" r:id="rId8"/>
    <sheet name="31-4" sheetId="9" r:id="rId9"/>
    <sheet name="31-5" sheetId="10" r:id="rId10"/>
    <sheet name="33-1" sheetId="11" r:id="rId11"/>
    <sheet name="33-3" sheetId="12" r:id="rId12"/>
    <sheet name="35-2" sheetId="13" r:id="rId13"/>
    <sheet name="списокМКД" sheetId="14" r:id="rId14"/>
    <sheet name="адр. 2024" sheetId="15" r:id="rId15"/>
    <sheet name="37-1" sheetId="16" r:id="rId16"/>
    <sheet name="39-4" sheetId="17" r:id="rId17"/>
    <sheet name="128-2" sheetId="18" r:id="rId18"/>
    <sheet name="3-4" sheetId="19" r:id="rId19"/>
    <sheet name="21-1" sheetId="20" r:id="rId20"/>
    <sheet name="21-2" sheetId="21" r:id="rId21"/>
    <sheet name="28-2" sheetId="22" r:id="rId22"/>
    <sheet name="мг1.2" sheetId="23" r:id="rId23"/>
    <sheet name="30-3" sheetId="24" r:id="rId24"/>
    <sheet name="30-5" sheetId="25" r:id="rId25"/>
    <sheet name="30-6" sheetId="26" r:id="rId26"/>
    <sheet name="9-3" sheetId="27" r:id="rId27"/>
    <sheet name="9-4" sheetId="28" r:id="rId28"/>
    <sheet name="11-1" sheetId="29" r:id="rId29"/>
  </sheets>
  <definedNames>
    <definedName name="_xlnm._FilterDatabase" localSheetId="13" hidden="1">списокМКД!$A$4:$B$4</definedName>
    <definedName name="_xlnm.Print_Area" localSheetId="14">'адр. 2024'!$A$1:$H$167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5" i="12" l="1"/>
  <c r="E27" i="29"/>
  <c r="E34" i="28"/>
  <c r="E32" i="27"/>
  <c r="F21" i="26"/>
  <c r="E22" i="26"/>
  <c r="E22" i="25"/>
  <c r="E24" i="24"/>
  <c r="E23" i="23"/>
  <c r="E24" i="22"/>
  <c r="E24" i="21"/>
  <c r="E25" i="20"/>
  <c r="E29" i="19"/>
  <c r="E28" i="18"/>
  <c r="E22" i="17"/>
  <c r="E22" i="16"/>
  <c r="E23" i="12"/>
  <c r="E28" i="11"/>
  <c r="E23" i="10"/>
  <c r="E26" i="9"/>
  <c r="E23" i="8"/>
  <c r="E29" i="7"/>
  <c r="E22" i="6"/>
  <c r="E32" i="5"/>
  <c r="E29" i="4"/>
  <c r="E23" i="3"/>
  <c r="E23" i="2"/>
  <c r="E29" i="1"/>
  <c r="E26" i="13"/>
  <c r="F28" i="29"/>
  <c r="F26" i="29"/>
  <c r="F24" i="29"/>
  <c r="D29" i="29" s="1"/>
  <c r="A20" i="29"/>
  <c r="A21" i="29" s="1"/>
  <c r="A23" i="29" s="1"/>
  <c r="F35" i="28"/>
  <c r="F33" i="28"/>
  <c r="F31" i="28"/>
  <c r="D36" i="28" s="1"/>
  <c r="A22" i="28"/>
  <c r="A23" i="28" s="1"/>
  <c r="A25" i="28" s="1"/>
  <c r="A26" i="28" s="1"/>
  <c r="A28" i="28" s="1"/>
  <c r="A30" i="28" s="1"/>
  <c r="A18" i="28"/>
  <c r="A19" i="28" s="1"/>
  <c r="A20" i="28" s="1"/>
  <c r="A21" i="28" s="1"/>
  <c r="F29" i="27"/>
  <c r="A20" i="27"/>
  <c r="A21" i="27" s="1"/>
  <c r="A23" i="27" s="1"/>
  <c r="A24" i="27" s="1"/>
  <c r="A25" i="27" s="1"/>
  <c r="A26" i="27" s="1"/>
  <c r="A28" i="27" s="1"/>
  <c r="A19" i="27"/>
  <c r="F23" i="26"/>
  <c r="F19" i="26"/>
  <c r="D24" i="26" s="1"/>
  <c r="F23" i="25"/>
  <c r="F19" i="25"/>
  <c r="F21" i="25" s="1"/>
  <c r="F25" i="24"/>
  <c r="F23" i="24"/>
  <c r="F21" i="24"/>
  <c r="D26" i="24" s="1"/>
  <c r="A20" i="24"/>
  <c r="A19" i="24"/>
  <c r="F20" i="23"/>
  <c r="A19" i="23"/>
  <c r="F23" i="22"/>
  <c r="F21" i="22"/>
  <c r="F25" i="22" s="1"/>
  <c r="A20" i="22"/>
  <c r="D26" i="21"/>
  <c r="F25" i="21"/>
  <c r="F21" i="21"/>
  <c r="F23" i="21" s="1"/>
  <c r="A20" i="21"/>
  <c r="F22" i="20"/>
  <c r="A19" i="20"/>
  <c r="A21" i="20" s="1"/>
  <c r="F28" i="19"/>
  <c r="F26" i="19"/>
  <c r="D31" i="19" s="1"/>
  <c r="A21" i="19"/>
  <c r="A22" i="19" s="1"/>
  <c r="A23" i="19" s="1"/>
  <c r="A25" i="19" s="1"/>
  <c r="A20" i="19"/>
  <c r="A17" i="19"/>
  <c r="A19" i="19" s="1"/>
  <c r="F29" i="18"/>
  <c r="F25" i="18"/>
  <c r="A19" i="18"/>
  <c r="A20" i="18" s="1"/>
  <c r="A22" i="18" s="1"/>
  <c r="A23" i="18" s="1"/>
  <c r="A24" i="18" s="1"/>
  <c r="F23" i="17"/>
  <c r="F21" i="17"/>
  <c r="F19" i="17"/>
  <c r="D24" i="17" s="1"/>
  <c r="D24" i="16"/>
  <c r="F19" i="16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AB5" i="15"/>
  <c r="AA5" i="15"/>
  <c r="Z5" i="15"/>
  <c r="Y5" i="15"/>
  <c r="Z4" i="15"/>
  <c r="AA4" i="15" s="1"/>
  <c r="AB4" i="15" s="1"/>
  <c r="AC4" i="15" s="1"/>
  <c r="AD4" i="15" s="1"/>
  <c r="AE4" i="15" s="1"/>
  <c r="AF4" i="15" s="1"/>
  <c r="AG4" i="15" s="1"/>
  <c r="AH4" i="15" s="1"/>
  <c r="AI4" i="15" s="1"/>
  <c r="AJ4" i="15" s="1"/>
  <c r="AK4" i="15" s="1"/>
  <c r="AL4" i="15" s="1"/>
  <c r="AM4" i="15" s="1"/>
  <c r="AN4" i="15" s="1"/>
  <c r="AO4" i="15" s="1"/>
  <c r="AP4" i="15" s="1"/>
  <c r="AQ4" i="15" s="1"/>
  <c r="AR4" i="15" s="1"/>
  <c r="AS4" i="15" s="1"/>
  <c r="AT4" i="15" s="1"/>
  <c r="AU4" i="15" s="1"/>
  <c r="AV4" i="15" s="1"/>
  <c r="AW4" i="15" s="1"/>
  <c r="AX4" i="15" s="1"/>
  <c r="AY4" i="15" s="1"/>
  <c r="H33" i="14"/>
  <c r="G33" i="14"/>
  <c r="F33" i="14"/>
  <c r="E33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F20" i="13"/>
  <c r="A20" i="13"/>
  <c r="A22" i="13" s="1"/>
  <c r="A19" i="13"/>
  <c r="F24" i="12"/>
  <c r="F20" i="12"/>
  <c r="F22" i="12" s="1"/>
  <c r="F19" i="12"/>
  <c r="D30" i="11"/>
  <c r="F27" i="11"/>
  <c r="F25" i="11"/>
  <c r="F29" i="11" s="1"/>
  <c r="A22" i="11"/>
  <c r="A23" i="11" s="1"/>
  <c r="A24" i="11" s="1"/>
  <c r="A21" i="11"/>
  <c r="A20" i="11"/>
  <c r="D25" i="10"/>
  <c r="F24" i="10"/>
  <c r="F20" i="10"/>
  <c r="A19" i="10"/>
  <c r="D28" i="9"/>
  <c r="F23" i="9"/>
  <c r="F27" i="9" s="1"/>
  <c r="F22" i="9"/>
  <c r="A20" i="9"/>
  <c r="A21" i="9" s="1"/>
  <c r="A22" i="9" s="1"/>
  <c r="A19" i="9"/>
  <c r="F20" i="8"/>
  <c r="F22" i="8" s="1"/>
  <c r="F19" i="8"/>
  <c r="A19" i="8"/>
  <c r="F30" i="7"/>
  <c r="F28" i="7"/>
  <c r="F26" i="7"/>
  <c r="D31" i="7" s="1"/>
  <c r="A19" i="7"/>
  <c r="A20" i="7" s="1"/>
  <c r="A21" i="7" s="1"/>
  <c r="A22" i="7" s="1"/>
  <c r="A23" i="7" s="1"/>
  <c r="A25" i="7" s="1"/>
  <c r="D24" i="6"/>
  <c r="F19" i="6"/>
  <c r="F23" i="6" s="1"/>
  <c r="F33" i="5"/>
  <c r="F31" i="5"/>
  <c r="F29" i="5"/>
  <c r="D34" i="5" s="1"/>
  <c r="A22" i="5"/>
  <c r="A25" i="5" s="1"/>
  <c r="A26" i="5" s="1"/>
  <c r="A27" i="5" s="1"/>
  <c r="A28" i="5" s="1"/>
  <c r="A21" i="5"/>
  <c r="A19" i="5"/>
  <c r="A20" i="5" s="1"/>
  <c r="F30" i="4"/>
  <c r="F26" i="4"/>
  <c r="A20" i="4"/>
  <c r="A22" i="4" s="1"/>
  <c r="A23" i="4" s="1"/>
  <c r="A24" i="4" s="1"/>
  <c r="A25" i="4" s="1"/>
  <c r="F19" i="4"/>
  <c r="E19" i="4"/>
  <c r="A19" i="4"/>
  <c r="D25" i="3"/>
  <c r="F22" i="3"/>
  <c r="F20" i="3"/>
  <c r="F24" i="3" s="1"/>
  <c r="F24" i="2"/>
  <c r="F22" i="2"/>
  <c r="F20" i="2"/>
  <c r="D25" i="2" s="1"/>
  <c r="A19" i="2"/>
  <c r="F26" i="1"/>
  <c r="F30" i="1" s="1"/>
  <c r="A19" i="1"/>
  <c r="A20" i="1" s="1"/>
  <c r="A21" i="1" s="1"/>
  <c r="A23" i="1" s="1"/>
  <c r="A25" i="1" s="1"/>
  <c r="F28" i="1" l="1"/>
  <c r="D31" i="1"/>
  <c r="D31" i="4"/>
  <c r="F23" i="13"/>
  <c r="F28" i="4"/>
  <c r="F21" i="6"/>
  <c r="F24" i="8"/>
  <c r="F25" i="9"/>
  <c r="F22" i="10"/>
  <c r="A23" i="5"/>
  <c r="D25" i="8"/>
  <c r="F33" i="27"/>
  <c r="F31" i="27"/>
  <c r="D34" i="27"/>
  <c r="F26" i="20"/>
  <c r="F24" i="20"/>
  <c r="D27" i="20"/>
  <c r="F22" i="23"/>
  <c r="D25" i="23"/>
  <c r="F24" i="23"/>
  <c r="F27" i="18"/>
  <c r="D30" i="18"/>
  <c r="F21" i="16"/>
  <c r="F23" i="16"/>
  <c r="F30" i="19"/>
  <c r="D26" i="22"/>
  <c r="D24" i="25"/>
  <c r="D28" i="13" l="1"/>
  <c r="F25" i="13"/>
  <c r="F27" i="13"/>
</calcChain>
</file>

<file path=xl/sharedStrings.xml><?xml version="1.0" encoding="utf-8"?>
<sst xmlns="http://schemas.openxmlformats.org/spreadsheetml/2006/main" count="2039" uniqueCount="304">
  <si>
    <t>СОГЛАСОВАНО:</t>
  </si>
  <si>
    <t>УТВЕРЖДАЮ:</t>
  </si>
  <si>
    <t>Заместитель генерального директора</t>
  </si>
  <si>
    <t>Генеральный директор</t>
  </si>
  <si>
    <t>ООО «ХЭУ Фрунзенского района»</t>
  </si>
  <si>
    <t>______________________ Ф.М. Салаев</t>
  </si>
  <si>
    <t>____________________ А.А. Кулиев</t>
  </si>
  <si>
    <t>"____" ______________ 2024г.</t>
  </si>
  <si>
    <t>ОТЧЕТ ВЫПОЛНЕНИЯ РАБОТ</t>
  </si>
  <si>
    <t xml:space="preserve">по текущему ремонту многоквартирного дома по адресу: Белградская ул., д. 18 на 2024 год </t>
  </si>
  <si>
    <t>ООО "ХЭУ Фрунзенского района "</t>
  </si>
  <si>
    <t>№ п/п</t>
  </si>
  <si>
    <t>№ п./прог.</t>
  </si>
  <si>
    <t>Вид работ</t>
  </si>
  <si>
    <t>ед. изм.</t>
  </si>
  <si>
    <t>Объем  работ</t>
  </si>
  <si>
    <t>Стоимость работ, тыс.руб.</t>
  </si>
  <si>
    <t>Срок  выполнения  работ (месяц)</t>
  </si>
  <si>
    <t>Примечание</t>
  </si>
  <si>
    <t>Раздел 1. Общие работы</t>
  </si>
  <si>
    <t>3.2.</t>
  </si>
  <si>
    <t>Ремонт отделки фасадов. Ремонт балконных плит. кв.  26,47, 86 (3 шт.)</t>
  </si>
  <si>
    <t>м2</t>
  </si>
  <si>
    <t>май</t>
  </si>
  <si>
    <t>выполнено</t>
  </si>
  <si>
    <t>Ремонт отделки фасадов. Ремонт балконных плит. кв.213 (2 шт.)</t>
  </si>
  <si>
    <t>июль</t>
  </si>
  <si>
    <t>Ремонт отделки фасадов. Ремонт балконных плит. кв.207 (2 шт.)</t>
  </si>
  <si>
    <t>сентябрь</t>
  </si>
  <si>
    <t>3.4.</t>
  </si>
  <si>
    <t>Герметизация стыков стеновых панелей. Заделка волосяных трещин в кирпичных стенах Л./КЛ. 4 пар. эт. 1-9</t>
  </si>
  <si>
    <t>м.п.</t>
  </si>
  <si>
    <t>Раздел 2. Сантехнические работы</t>
  </si>
  <si>
    <t>20.2</t>
  </si>
  <si>
    <t>Ремонт  трубопроводов  системы ХВС</t>
  </si>
  <si>
    <t>январь</t>
  </si>
  <si>
    <t>Раздел 4.  Аварийно-восстановительные работы</t>
  </si>
  <si>
    <t>Аварийно-восстановительные работы. Ремонт и востановление газонного ограждения Л./КЛ. №1 (торец)</t>
  </si>
  <si>
    <t>июнь</t>
  </si>
  <si>
    <t>ИТОГО затраты по статье 
"Текущий ремонт"
 в 2024-м году</t>
  </si>
  <si>
    <t>Начислено по статье 
"Текущий ремонт" 
за 2024 год</t>
  </si>
  <si>
    <t>Разница начислений и затрат</t>
  </si>
  <si>
    <t>Фактические сборы  
по статье "Текущий 
ремонт" за 2024 год</t>
  </si>
  <si>
    <t>Разница фактических сборов и затрат</t>
  </si>
  <si>
    <t>Пояснение</t>
  </si>
  <si>
    <t>Проверил: Начальник ППО 
ООО «ХЭУ Фрунзенского района»</t>
  </si>
  <si>
    <t>А.А. Копырин</t>
  </si>
  <si>
    <t>Составил: ведущий инженер-сметчик 
ООО «ХЭУ Фрунзенского района»</t>
  </si>
  <si>
    <t>М.А. Архипова</t>
  </si>
  <si>
    <t>т.</t>
  </si>
  <si>
    <t>709-86-88</t>
  </si>
  <si>
    <t xml:space="preserve">по текущему ремонту многоквартирного дома по адресу: Будапештская ул., д. 28 на 2024 год </t>
  </si>
  <si>
    <t>Замена, восстановление отдельных учасктов полов, ступеней МОП и технических помещений (тамбуры Л./КЛ. №1)</t>
  </si>
  <si>
    <t>ноябрь</t>
  </si>
  <si>
    <t>Замена и восстановление дверных заполнений  (Стеклопакет, тамбурная дверь, Л./КЛ. №4)</t>
  </si>
  <si>
    <t>шт.</t>
  </si>
  <si>
    <t>ИТОГО  затраты по статье 
"Текущий ремонт"
 в 2024-м году</t>
  </si>
  <si>
    <t xml:space="preserve">по текущему ремонту многоквартирного дома по адресу: Будапештская ул., д. 32 на  2024 год </t>
  </si>
  <si>
    <t>по текущему ремонту многоквартирного дома по адресу: Будапештская ул., д. 38, корп.4 на  2024 год</t>
  </si>
  <si>
    <t>Ремонт  фасадов. Ремонт балконов. (2 шт.)</t>
  </si>
  <si>
    <t>август</t>
  </si>
  <si>
    <t>Ремонт  фасадов. Ремонт балконов. (20 шт.)</t>
  </si>
  <si>
    <t>март</t>
  </si>
  <si>
    <t>3.5.</t>
  </si>
  <si>
    <t xml:space="preserve">Ремонт фасадов. Ремонт приямков, входов в подвал (обрешетка входа в подвал) </t>
  </si>
  <si>
    <t>апрель</t>
  </si>
  <si>
    <t>20.2.</t>
  </si>
  <si>
    <t xml:space="preserve">Ремонт  трубопроводов ХВС. </t>
  </si>
  <si>
    <t>20.3.</t>
  </si>
  <si>
    <t>Ремонт  трубопроводов Ц.О.</t>
  </si>
  <si>
    <t>20.4.</t>
  </si>
  <si>
    <t>Ремонт  трубопроводов КАН</t>
  </si>
  <si>
    <t>21.</t>
  </si>
  <si>
    <t>Замена радиаторов</t>
  </si>
  <si>
    <t>по текущему ремонту многоквартирного дома по адресу: Будапештская ул., д. 42, корп.3 на  2024 год</t>
  </si>
  <si>
    <t>1.2.</t>
  </si>
  <si>
    <t>Ремонт кровли, мягкой</t>
  </si>
  <si>
    <t>Ремонт  фасадов. Ремонт балконов. (1 шт.), кв. 167</t>
  </si>
  <si>
    <t>Ремонт  фасадов. Ремонт балконов. (1 шт.), кв. 217</t>
  </si>
  <si>
    <t>Замена, восстановление отдельных учасктов полов, ступеней МОП и технических помещений (тамбур и холл Л./КЛ. №4)</t>
  </si>
  <si>
    <t>Замена и восстановление дверных заполнений  (Стальная, тамбурная дверь, Л./КЛ. №4)</t>
  </si>
  <si>
    <t>Ремонт и восстановление разрушенных участков тротуаров, проездов, дорожек</t>
  </si>
  <si>
    <t>20.1.</t>
  </si>
  <si>
    <t xml:space="preserve">Ремонт  трубопроводов ГВС. </t>
  </si>
  <si>
    <t>по текущему ремонту многоквартирного дома по адресу: Будапештская ул., д. 42, корп.5 за  2024 год</t>
  </si>
  <si>
    <t xml:space="preserve">  </t>
  </si>
  <si>
    <t>________________ А.А. Кулиев</t>
  </si>
  <si>
    <t xml:space="preserve">по текущему ремонту многоквартирного дома по адресу: Будапештская ул., д. 46  на  2024 год </t>
  </si>
  <si>
    <t>3.3.</t>
  </si>
  <si>
    <t>Ремонт козырьков над входами в подъезды 
Л./КЛ. №8</t>
  </si>
  <si>
    <t>Герметизация стыков стеновых панелей (кв. 50, пар.4, эт.2-5)</t>
  </si>
  <si>
    <t>Косметический ремонт 
Л./КЛ. №9</t>
  </si>
  <si>
    <t>октябрь</t>
  </si>
  <si>
    <t>Замена и восстановление оконных заполнений.Л./КЛ.№9</t>
  </si>
  <si>
    <t>Раздел 3. Электротехнические работы</t>
  </si>
  <si>
    <t>Замена светильников на светодиодные пар.2</t>
  </si>
  <si>
    <t xml:space="preserve">по текущему ремонту многоквартирного дома по адресу: Бухарестская ул., д. 31, корп. 2  на  2024 год </t>
  </si>
  <si>
    <t>Ремонт  фасадов. Ремонт балконов. (2 шт.), кв.117</t>
  </si>
  <si>
    <t>Косметический ремонт 
Л./КЛ. №3</t>
  </si>
  <si>
    <t xml:space="preserve">по текущему ремонту многоквартирного дома по адресу: Бухарестская ул., д. 31, корп. 4 на  2024 год </t>
  </si>
  <si>
    <t>3.1.</t>
  </si>
  <si>
    <t>Ремонт отделки фасада. Окраска цоколя</t>
  </si>
  <si>
    <t>Герметизация стыков стеновых панелей (кв. 98, пар.5, эт.5)</t>
  </si>
  <si>
    <t>Герметизация стыков стеновых панелей, цоколь</t>
  </si>
  <si>
    <t xml:space="preserve">по текущему ремонту многоквартирного дома по адресу: Бухарестская ул., д. 31, корп. 5 на 2024 год </t>
  </si>
  <si>
    <t>Раздел 3. Электромонтажные работы</t>
  </si>
  <si>
    <t>Замена светильников на Л./КЛ.</t>
  </si>
  <si>
    <t>декабрь</t>
  </si>
  <si>
    <t>Замена автоматов в РЩ</t>
  </si>
  <si>
    <t xml:space="preserve">по текущему ремонту многоквартирного дома по адресу: Бухарестская ул., д. 33, корп. 1  на  2024 год </t>
  </si>
  <si>
    <t xml:space="preserve">Ремонт  трубопроводов ГВС (т/изоляция) </t>
  </si>
  <si>
    <t xml:space="preserve">Ремонт  трубопроводов ХВС (т/изоляция)  </t>
  </si>
  <si>
    <t>22.</t>
  </si>
  <si>
    <t>Замена и ремонт эапорной арматуры системы Ц/О</t>
  </si>
  <si>
    <t xml:space="preserve">по текущему ремонту многоквартирного дома по адресу: Бухарестская ул., д. 33, корп. 3 на  2024 год </t>
  </si>
  <si>
    <t>Ремонт  фасадов. Ремонт балконов. (8 шт.)</t>
  </si>
  <si>
    <t>Косметический ремонт лестниной клетки №1</t>
  </si>
  <si>
    <t>__________________ А.А. Кулиев</t>
  </si>
  <si>
    <t xml:space="preserve">по текущему ремонту многоквартирного дома по адресу: Бухарестская ул., д. 35, корп. 2 на  2024 год </t>
  </si>
  <si>
    <t>Косметический ремонт 
Л./КЛ. №2</t>
  </si>
  <si>
    <t>Замена и восстановление оконных заполнений.Л./КЛ.№1,2</t>
  </si>
  <si>
    <t>ПЕРЕЧЕНЬ МНОГОКВАРТИРНЫХ ДОМОВ, НАХОДЯЩИХСЯ НА</t>
  </si>
  <si>
    <t>ОБСЛУЖИВАНИИ ООО "ХЭУ ФРУНЗЕНСКОГО РАЙОНА"</t>
  </si>
  <si>
    <t>Адрес</t>
  </si>
  <si>
    <t>год постройки</t>
  </si>
  <si>
    <t>кол-во этажей</t>
  </si>
  <si>
    <t>кол-во Л./КЛ.</t>
  </si>
  <si>
    <t>кол-во 
квартир, шт.</t>
  </si>
  <si>
    <t>Общая площадь, кв.м.</t>
  </si>
  <si>
    <t xml:space="preserve">Сумма плановых начислений </t>
  </si>
  <si>
    <t xml:space="preserve">Сумма фиктически оплаченных </t>
  </si>
  <si>
    <t>Сумма выполненных либо планируемых работ по текущему ремонту</t>
  </si>
  <si>
    <t>всего</t>
  </si>
  <si>
    <t>в том числе площадь жилых и нежилых помещений</t>
  </si>
  <si>
    <t>Белградская ул., д. 18</t>
  </si>
  <si>
    <t>Будапештская ул., д. 28</t>
  </si>
  <si>
    <t>Будапештская ул., д. 32</t>
  </si>
  <si>
    <t>Будапештская ул., д. 38, корп.4</t>
  </si>
  <si>
    <t>Будапештская ул., д. 42, корп.3</t>
  </si>
  <si>
    <t>Будапештская ул., д. 42, корп.5</t>
  </si>
  <si>
    <t>Будапештская ул., д. 46</t>
  </si>
  <si>
    <t>Бухарестская ул., д. 31, корп.2</t>
  </si>
  <si>
    <t>Бухарестская ул., д. 31, корп.4</t>
  </si>
  <si>
    <t>Бухарестская ул., д. 31, корп.5</t>
  </si>
  <si>
    <t>Бухарестская ул., д. 33, корп.1</t>
  </si>
  <si>
    <t>Бухарестская ул., д. 33, корп.3</t>
  </si>
  <si>
    <t>Бухарестская ул., д. 35, корп.2</t>
  </si>
  <si>
    <t>Бухарестская ул., д. 37, корп.1</t>
  </si>
  <si>
    <t>Бухарестская ул., д. 39, корп.4</t>
  </si>
  <si>
    <t>Бухарестская ул., д. 128, корп.2</t>
  </si>
  <si>
    <t>ул. Димитрова, д.3, корп.4</t>
  </si>
  <si>
    <t>Купчинская ул., д.21, корп.1</t>
  </si>
  <si>
    <t>6742,5 </t>
  </si>
  <si>
    <t>Купчинская ул., д.21, корп.2</t>
  </si>
  <si>
    <t>Купчинская ул., д.28, корп.2</t>
  </si>
  <si>
    <t>Мгинская ул., д.1/2</t>
  </si>
  <si>
    <t>пр-кт Славы д.30, корп.3</t>
  </si>
  <si>
    <t>пр-кт Славы д.30, корп.5</t>
  </si>
  <si>
    <t>пр-кт Славы д.30, корп.6</t>
  </si>
  <si>
    <t>4007,9</t>
  </si>
  <si>
    <t>ул. Турку д.9, корп.3</t>
  </si>
  <si>
    <t>11044</t>
  </si>
  <si>
    <t>ул. Турку д.9, корп.4</t>
  </si>
  <si>
    <t xml:space="preserve"> 27924,2</t>
  </si>
  <si>
    <t>ул. Турку д.11, корп.1</t>
  </si>
  <si>
    <t xml:space="preserve">11145,9 </t>
  </si>
  <si>
    <t>ИТОГО:</t>
  </si>
  <si>
    <t>АДРЕСНАЯ  ПРОГРАММА</t>
  </si>
  <si>
    <t xml:space="preserve">по  текущему  ремонту на  2024  год </t>
  </si>
  <si>
    <t>ООО "ХЭУ Фрунзенского района"</t>
  </si>
  <si>
    <t xml:space="preserve">Адрес </t>
  </si>
  <si>
    <t>объект</t>
  </si>
  <si>
    <t>Объем  
работ</t>
  </si>
  <si>
    <t>Отметка о выполнеии          (дата выполнения)</t>
  </si>
  <si>
    <t>февраль</t>
  </si>
  <si>
    <t>ИТОГО</t>
  </si>
  <si>
    <t>I</t>
  </si>
  <si>
    <t>ОБЩИЕ  РАБОТЫ</t>
  </si>
  <si>
    <t>Ремонт кровли</t>
  </si>
  <si>
    <t>Итого Раздел 1. "Ремонт кровли"</t>
  </si>
  <si>
    <t>2.3.</t>
  </si>
  <si>
    <t>Теплоизоляция верхнего розлива системы центрального отопления (по всей разводке)</t>
  </si>
  <si>
    <t>Итого Раздел 2.3. "Теплоизоляция верхнего розлива системы центрального отопления (по всей разводке)"</t>
  </si>
  <si>
    <t>Ремонт отделки фасада</t>
  </si>
  <si>
    <t>цоколь</t>
  </si>
  <si>
    <t>крыльцо</t>
  </si>
  <si>
    <t>Итого Раздел 3.1. "Ремонт отделки фасада"</t>
  </si>
  <si>
    <t>Ремонт балконов</t>
  </si>
  <si>
    <t>7 шт.</t>
  </si>
  <si>
    <t>22 шт.</t>
  </si>
  <si>
    <t>2 шт.</t>
  </si>
  <si>
    <t>3 шт.</t>
  </si>
  <si>
    <t>8 шт.</t>
  </si>
  <si>
    <t>Итого Раздел 3.2. "Ремонт балконов"</t>
  </si>
  <si>
    <t>Ремонт козырьков в подъезды, подвалы, над балконами верхних этажей</t>
  </si>
  <si>
    <t>над пар.8</t>
  </si>
  <si>
    <t>Итого Раздел 3.3. "Ремонт козырьков в подъезды, подвалы, над балконами верхних этажей"</t>
  </si>
  <si>
    <t>Герметизация стыков стеновых панелей</t>
  </si>
  <si>
    <t>Итого Раздел 3.4. "Герметизация стыков стеновых панелей"</t>
  </si>
  <si>
    <t>Ремонт приямков, входов в подвалы</t>
  </si>
  <si>
    <t>приямок</t>
  </si>
  <si>
    <t>Итого Раздел 3.5. "Ремонт приямков, входов в подвалы"</t>
  </si>
  <si>
    <t>Косметический ремонт лестничных клеток (ремонт парадных)</t>
  </si>
  <si>
    <t>Л./КЛ. №9</t>
  </si>
  <si>
    <t>Л./КЛ. №3</t>
  </si>
  <si>
    <t>Л./КЛ. №6</t>
  </si>
  <si>
    <t>Л./КЛ. №1</t>
  </si>
  <si>
    <t>Л./КЛ. №2</t>
  </si>
  <si>
    <t>Л./КЛ. №5</t>
  </si>
  <si>
    <t>Итого Раздел 4. "Косметический ремонт лестничных клеток (ремонт парадных)"</t>
  </si>
  <si>
    <t>Восстановление отделки стен, потолков технических помещений</t>
  </si>
  <si>
    <t>Итого Раздел 5. "Восстановление отделки стен, потолков технических помещений"</t>
  </si>
  <si>
    <t>Замена, восстановление отдельных участков полов, ступеней МОП и технических помещений</t>
  </si>
  <si>
    <t>тамб.</t>
  </si>
  <si>
    <t>тамб.4</t>
  </si>
  <si>
    <t>тамб.1-6</t>
  </si>
  <si>
    <t>тамбур</t>
  </si>
  <si>
    <t>Итого Раздел 6. "Замена, восстановление отдельных учасктов полов, ступеней МОП и технических помещений"</t>
  </si>
  <si>
    <t xml:space="preserve">Ремонт отмостки </t>
  </si>
  <si>
    <t>Итого Раздел 9. "Ремонт отмостки"</t>
  </si>
  <si>
    <t xml:space="preserve">Замена и восстановление дверных заполнений  </t>
  </si>
  <si>
    <t>Л/К.1-3 тб.</t>
  </si>
  <si>
    <t>Итого Раздел 10. "Замена и восстановление дверных заполнений"</t>
  </si>
  <si>
    <t>Установка металлических дверей, решеток</t>
  </si>
  <si>
    <t>подв</t>
  </si>
  <si>
    <t>Итого Раздел 11. "Установка металлических дверей, решеток"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</si>
  <si>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</si>
  <si>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Замена и восстановление оконных заполнений</t>
  </si>
  <si>
    <t>Л/КЛ. 9</t>
  </si>
  <si>
    <t>Л/КЛ. 1,2</t>
  </si>
  <si>
    <t>Л/КЛ. 2</t>
  </si>
  <si>
    <t>Итого Раздел 12. "Замена и восстановление оконных заполнений"</t>
  </si>
  <si>
    <t>проезд</t>
  </si>
  <si>
    <t>Итого Раздел 18. "Ремонт и восстановление разрушенных участков тротуаров, проездов, дорожек"</t>
  </si>
  <si>
    <t>Замена почтовых ящиков</t>
  </si>
  <si>
    <t>Итого Раздел 19. "Замена почтовых ящиков"</t>
  </si>
  <si>
    <t xml:space="preserve">II </t>
  </si>
  <si>
    <t>САНИТАРНО-ТЕХНИЧЕСКИЕ  РАБОТЫ</t>
  </si>
  <si>
    <t>Ремонт трубопроводов системы ГВС</t>
  </si>
  <si>
    <t>Итого  Раздел 20.2. "Ремонт трубопроводов системы ГВС"</t>
  </si>
  <si>
    <t>Ремонт трубопроводов системы ХВС</t>
  </si>
  <si>
    <t>Итого  Раздел 20.2. "Ремонт трубопроводов системы ХВС"</t>
  </si>
  <si>
    <t>Ремонт трубопроводов системы Ц.О.</t>
  </si>
  <si>
    <t>Итого  Раздел 20.3. "Ремонт трубопроводов системы Ц.О."</t>
  </si>
  <si>
    <t>Ремонт  трубопроводов  системы канализации</t>
  </si>
  <si>
    <t>Итого  Раздел 20.4. "Ремонт  трубопроводов  системы канализации"</t>
  </si>
  <si>
    <t>Замена отопительных приборов</t>
  </si>
  <si>
    <t>Итого  Раздел 21. "Замена отопительных приборов"</t>
  </si>
  <si>
    <t xml:space="preserve">Замена и ремонт эапорной арматуры систем Ц/О, ГВС, ХВС </t>
  </si>
  <si>
    <t>Итого  Раздел 22. "Замена и ремонт эапорной арматуры систем Ц/О, ГВС, ХВС"</t>
  </si>
  <si>
    <t xml:space="preserve">III   </t>
  </si>
  <si>
    <t>ЭЛЕКТРОМОНТАЖНЫЕ РАБОТЫ</t>
  </si>
  <si>
    <t>23.</t>
  </si>
  <si>
    <t>Замена и ремонт электропроводки</t>
  </si>
  <si>
    <t>Итого  Раздел 23 "Замена и ремонт электропроводки"</t>
  </si>
  <si>
    <t>Замена светильников на светодиодные</t>
  </si>
  <si>
    <t>Итого  Раздел 25 "Замена светильников на светодиодные"</t>
  </si>
  <si>
    <t xml:space="preserve">25.  </t>
  </si>
  <si>
    <t>Ремонт ГРЩ ВУ, ВРУ, ЭЩ и т.д.</t>
  </si>
  <si>
    <t>Итого  Раздел 25 "Ремонт ГРЩ ВУ, ВРУ, ЭЩ и т.д."</t>
  </si>
  <si>
    <t>Аварийно-восстановительные  работы</t>
  </si>
  <si>
    <t>газон.огр.</t>
  </si>
  <si>
    <t>лифт</t>
  </si>
  <si>
    <t>выпуск</t>
  </si>
  <si>
    <t>Итого  Раздел 28 "Аварийно-восстановительные  работы"</t>
  </si>
  <si>
    <t>ИТОГО  по  текущему  ремонту</t>
  </si>
  <si>
    <t>27 МКД</t>
  </si>
  <si>
    <t xml:space="preserve">по текущему ремонту многоквартирного дома по адресу: Бухарестская ул., д. 37, корп. 1 на 2024 год </t>
  </si>
  <si>
    <t>Ремонт  фасадов. Ремонт отделки фасада (ремонт крыльца парадного входа, стяжка)</t>
  </si>
  <si>
    <t xml:space="preserve">по текущему ремонту многоквартирного дома по адресу: Бухарестская ул., д. 39, корп. 4 на 2024 год </t>
  </si>
  <si>
    <t xml:space="preserve">по текущему ремонту многоквартирного дома по адресу: Бухарестская ул., д. 128, корпус 2, литер А  на  2024 год </t>
  </si>
  <si>
    <t>Ремонт ступеней крыльца (крыльцо главного входа)</t>
  </si>
  <si>
    <t>20.4</t>
  </si>
  <si>
    <t xml:space="preserve">по текущему ремонту многоквартирного дома по адресу: ул. Димитрова, д.3, корп.4 на 2024 год </t>
  </si>
  <si>
    <t>Аварийно-восстановительные работы. Установка полусфер на газоне</t>
  </si>
  <si>
    <t xml:space="preserve">по текущему ремонту многоквартирного дома по адресу: Купчинская ул., д. 21, корпус 1, литер А на 2024 год </t>
  </si>
  <si>
    <t>Раздел 4. Аварийно-восстановительные работы</t>
  </si>
  <si>
    <t>Аварийно-восстановительные работы (Ремонт лифта, замена тяговых канатов. в пар.2)</t>
  </si>
  <si>
    <t xml:space="preserve">по текущему ремонту многоквартирного дома по адресу: Купчинская ул., д. 21, корпус 2, литер А на 2024 год </t>
  </si>
  <si>
    <t>Герметизация стыков стеновых панелей (кв. 31, пар.2, эт.9)</t>
  </si>
  <si>
    <t xml:space="preserve">по текущему ремонту многоквартирного дома по адресу: ул. Купчинская, д. 28, корпус 2, литер А  на  2024 год </t>
  </si>
  <si>
    <t xml:space="preserve">по текущему ремонту многоквартирного дома по адресу: Мгинская ул., д.1/2, литер А  на  2024 год </t>
  </si>
  <si>
    <t xml:space="preserve">Герметизация стыков стеновых панелей </t>
  </si>
  <si>
    <t xml:space="preserve">по текущему ремонту многоквартирного дома по адресу: пр-кт Славы, д. 30, корпус 3, литер А на 2024 год </t>
  </si>
  <si>
    <t>Ремонт  фасадов. Ремонт балконов. (2 шт.), кв. 29</t>
  </si>
  <si>
    <t>Косметический ремонт 
Л./КЛ. №1</t>
  </si>
  <si>
    <t>Замена, восстановление отдельных участков полов, ступеней МОП и технических помещений (тамбуры Л./КЛ. №4)</t>
  </si>
  <si>
    <t xml:space="preserve">по текущему ремонту многоквартирного дома по адресу: пр-кт Славы, д. 30, корпус 5, литер А на 2024 год </t>
  </si>
  <si>
    <t>Косметический ремонт 
Л./КЛ. №5</t>
  </si>
  <si>
    <t xml:space="preserve"> </t>
  </si>
  <si>
    <t xml:space="preserve">по текущему ремонту многоквартирного дома по адресу: пр. Славы, д. 30, корпус 6, литер А  на  2024 год </t>
  </si>
  <si>
    <t>Замена и восстановление оконных заполнений.Л./КЛ.№2</t>
  </si>
  <si>
    <t xml:space="preserve">по текущему ремонту многоквартирного дома по адресу: ул. Турку, д. 9, корпус 3, литер А  на 2024 год </t>
  </si>
  <si>
    <t>Замена и восстановление дверных заполнений   (тамбуры, металлические, Л./КЛ. №1-6, 1300х2050)</t>
  </si>
  <si>
    <t>Замена и восстановление дверных заполнений   (подвальные, металлические, Л./КЛ. №1-6, 1400х1800)</t>
  </si>
  <si>
    <t>Раздел 2. Электротехнические работы</t>
  </si>
  <si>
    <t>Замена дверей слаботочных щитков на этажах. Л./КЛ. №1-6</t>
  </si>
  <si>
    <t xml:space="preserve">по текущему ремонту многоквартирного дома по адресу: ул. Турку, д. 9, корпус 4, литер А  на 2024 год </t>
  </si>
  <si>
    <t>Косметический ремонт 
Л./КЛ. №6</t>
  </si>
  <si>
    <t>Ремонт и восстановление разрушенных участков тротуаров, проездов, дорожек (пар.6, выпуск)</t>
  </si>
  <si>
    <t>Аварийно-восстановительные работы. Ремонт выпуска (земляные работы)</t>
  </si>
  <si>
    <t xml:space="preserve">Составил: ведущий инженер-сметчик </t>
  </si>
  <si>
    <t xml:space="preserve">по текущему ремонту многоквартирного дома по адресу: ул. Турку, д. 11, корпус 1, литер А на 2024 год </t>
  </si>
  <si>
    <t>Аварийно-восстановительные работы. Лифты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</si>
</sst>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9]dd/mmm"/>
  </numFmts>
  <fonts count="23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Arial Narrow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333333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 CYR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BE5D6"/>
        <bgColor rgb="FFEDEDED"/>
      </patternFill>
    </fill>
    <fill>
      <patternFill patternType="solid">
        <fgColor rgb="FFBFBFBF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rgb="FFDEEBF7"/>
        <bgColor rgb="FFEDEDED"/>
      </patternFill>
    </fill>
    <fill>
      <patternFill patternType="solid">
        <fgColor rgb="FFFFC000"/>
        <bgColor rgb="FFFF99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2" fillId="0" borderId="0"/>
  </cellStyleXfs>
  <cellXfs count="262">
    <xf numFmtId="0" fontId="0" fillId="0" borderId="0" xfId="0"/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top"/>
    </xf>
    <xf numFmtId="164" fontId="3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3" fillId="0" borderId="3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/>
    <xf numFmtId="4" fontId="2" fillId="0" borderId="0" xfId="3" applyNumberFormat="1"/>
    <xf numFmtId="0" fontId="22" fillId="0" borderId="0" xfId="4"/>
    <xf numFmtId="0" fontId="9" fillId="0" borderId="0" xfId="3" applyFont="1" applyAlignment="1">
      <alignment horizontal="center"/>
    </xf>
    <xf numFmtId="0" fontId="9" fillId="0" borderId="0" xfId="3" applyFont="1"/>
    <xf numFmtId="0" fontId="9" fillId="0" borderId="1" xfId="3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2" fillId="0" borderId="1" xfId="3" applyNumberFormat="1" applyBorder="1" applyAlignment="1">
      <alignment horizontal="center"/>
    </xf>
    <xf numFmtId="164" fontId="2" fillId="0" borderId="1" xfId="3" applyNumberForma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8" fillId="0" borderId="1" xfId="3" applyFont="1" applyBorder="1"/>
    <xf numFmtId="0" fontId="8" fillId="0" borderId="1" xfId="0" applyFont="1" applyBorder="1"/>
    <xf numFmtId="4" fontId="8" fillId="0" borderId="1" xfId="0" applyNumberFormat="1" applyFont="1" applyBorder="1" applyAlignment="1">
      <alignment horizontal="center" vertical="center" wrapText="1"/>
    </xf>
    <xf numFmtId="0" fontId="16" fillId="0" borderId="0" xfId="3" applyFont="1"/>
    <xf numFmtId="4" fontId="16" fillId="0" borderId="1" xfId="3" applyNumberFormat="1" applyFont="1" applyBorder="1" applyAlignment="1">
      <alignment horizontal="center"/>
    </xf>
    <xf numFmtId="0" fontId="16" fillId="0" borderId="0" xfId="4" applyFont="1"/>
    <xf numFmtId="0" fontId="3" fillId="0" borderId="0" xfId="1" applyFont="1" applyAlignment="1">
      <alignment wrapText="1"/>
    </xf>
    <xf numFmtId="0" fontId="3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3" fillId="4" borderId="1" xfId="1" applyFont="1" applyFill="1" applyBorder="1" applyAlignment="1">
      <alignment horizontal="center" wrapText="1"/>
    </xf>
    <xf numFmtId="0" fontId="4" fillId="4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9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4" fillId="5" borderId="13" xfId="1" applyFont="1" applyFill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4" fillId="6" borderId="14" xfId="1" applyFont="1" applyFill="1" applyBorder="1" applyAlignment="1">
      <alignment horizontal="center" vertical="center" wrapText="1"/>
    </xf>
    <xf numFmtId="0" fontId="4" fillId="6" borderId="15" xfId="1" applyFont="1" applyFill="1" applyBorder="1"/>
    <xf numFmtId="0" fontId="4" fillId="6" borderId="1" xfId="1" applyFont="1" applyFill="1" applyBorder="1"/>
    <xf numFmtId="0" fontId="4" fillId="6" borderId="16" xfId="1" applyFont="1" applyFill="1" applyBorder="1"/>
    <xf numFmtId="0" fontId="4" fillId="6" borderId="17" xfId="1" applyFont="1" applyFill="1" applyBorder="1"/>
    <xf numFmtId="0" fontId="4" fillId="6" borderId="18" xfId="1" applyFont="1" applyFill="1" applyBorder="1"/>
    <xf numFmtId="0" fontId="3" fillId="0" borderId="1" xfId="1" applyFont="1" applyBorder="1" applyAlignment="1">
      <alignment wrapText="1"/>
    </xf>
    <xf numFmtId="0" fontId="3" fillId="0" borderId="19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5" xfId="1" applyFont="1" applyBorder="1"/>
    <xf numFmtId="0" fontId="3" fillId="0" borderId="1" xfId="1" applyFont="1" applyBorder="1"/>
    <xf numFmtId="0" fontId="3" fillId="0" borderId="16" xfId="1" applyFont="1" applyBorder="1"/>
    <xf numFmtId="0" fontId="3" fillId="0" borderId="17" xfId="1" applyFont="1" applyBorder="1"/>
    <xf numFmtId="0" fontId="4" fillId="0" borderId="18" xfId="1" applyFont="1" applyBorder="1" applyAlignment="1">
      <alignment horizontal="center"/>
    </xf>
    <xf numFmtId="0" fontId="3" fillId="0" borderId="20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4" fillId="7" borderId="2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20" xfId="1" applyFont="1" applyFill="1" applyBorder="1" applyAlignment="1">
      <alignment horizontal="center" vertical="center"/>
    </xf>
    <xf numFmtId="164" fontId="4" fillId="7" borderId="20" xfId="1" applyNumberFormat="1" applyFont="1" applyFill="1" applyBorder="1" applyAlignment="1">
      <alignment horizontal="center" vertical="center" wrapText="1"/>
    </xf>
    <xf numFmtId="164" fontId="19" fillId="7" borderId="1" xfId="1" applyNumberFormat="1" applyFont="1" applyFill="1" applyBorder="1" applyAlignment="1">
      <alignment horizontal="center" vertical="center" wrapText="1"/>
    </xf>
    <xf numFmtId="0" fontId="3" fillId="8" borderId="15" xfId="1" applyFont="1" applyFill="1" applyBorder="1"/>
    <xf numFmtId="0" fontId="3" fillId="8" borderId="1" xfId="1" applyFont="1" applyFill="1" applyBorder="1"/>
    <xf numFmtId="0" fontId="3" fillId="8" borderId="16" xfId="1" applyFont="1" applyFill="1" applyBorder="1"/>
    <xf numFmtId="0" fontId="3" fillId="8" borderId="17" xfId="1" applyFont="1" applyFill="1" applyBorder="1"/>
    <xf numFmtId="0" fontId="4" fillId="8" borderId="18" xfId="1" applyFont="1" applyFill="1" applyBorder="1"/>
    <xf numFmtId="164" fontId="4" fillId="0" borderId="0" xfId="1" applyNumberFormat="1" applyFont="1"/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4" fillId="0" borderId="18" xfId="1" applyFont="1" applyBorder="1"/>
    <xf numFmtId="0" fontId="4" fillId="7" borderId="1" xfId="1" applyFont="1" applyFill="1" applyBorder="1" applyAlignment="1">
      <alignment horizontal="center" vertical="center"/>
    </xf>
    <xf numFmtId="164" fontId="4" fillId="7" borderId="1" xfId="1" applyNumberFormat="1" applyFont="1" applyFill="1" applyBorder="1" applyAlignment="1">
      <alignment horizontal="center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3" fillId="6" borderId="15" xfId="1" applyFont="1" applyFill="1" applyBorder="1"/>
    <xf numFmtId="0" fontId="3" fillId="6" borderId="1" xfId="1" applyFont="1" applyFill="1" applyBorder="1"/>
    <xf numFmtId="0" fontId="3" fillId="6" borderId="16" xfId="1" applyFont="1" applyFill="1" applyBorder="1"/>
    <xf numFmtId="0" fontId="3" fillId="6" borderId="17" xfId="1" applyFont="1" applyFill="1" applyBorder="1"/>
    <xf numFmtId="0" fontId="3" fillId="2" borderId="1" xfId="1" applyFont="1" applyFill="1" applyBorder="1" applyAlignment="1">
      <alignment horizontal="center" wrapText="1"/>
    </xf>
    <xf numFmtId="0" fontId="3" fillId="7" borderId="1" xfId="1" applyFont="1" applyFill="1" applyBorder="1" applyAlignment="1">
      <alignment horizontal="center" vertical="center"/>
    </xf>
    <xf numFmtId="164" fontId="17" fillId="7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left" vertical="center" wrapText="1"/>
    </xf>
    <xf numFmtId="0" fontId="20" fillId="2" borderId="17" xfId="1" applyFont="1" applyFill="1" applyBorder="1" applyAlignment="1">
      <alignment horizontal="left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 vertical="center" wrapText="1"/>
    </xf>
    <xf numFmtId="1" fontId="4" fillId="7" borderId="3" xfId="1" applyNumberFormat="1" applyFont="1" applyFill="1" applyBorder="1" applyAlignment="1">
      <alignment horizontal="center" vertical="center"/>
    </xf>
    <xf numFmtId="164" fontId="4" fillId="7" borderId="1" xfId="1" applyNumberFormat="1" applyFont="1" applyFill="1" applyBorder="1" applyAlignment="1">
      <alignment horizontal="center" vertical="center"/>
    </xf>
    <xf numFmtId="0" fontId="4" fillId="7" borderId="3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164" fontId="4" fillId="7" borderId="3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 wrapText="1"/>
    </xf>
    <xf numFmtId="0" fontId="4" fillId="2" borderId="18" xfId="1" applyFont="1" applyFill="1" applyBorder="1"/>
    <xf numFmtId="0" fontId="4" fillId="7" borderId="17" xfId="1" applyFont="1" applyFill="1" applyBorder="1" applyAlignment="1">
      <alignment vertical="center" wrapText="1"/>
    </xf>
    <xf numFmtId="164" fontId="4" fillId="7" borderId="0" xfId="1" applyNumberFormat="1" applyFont="1" applyFill="1" applyAlignment="1">
      <alignment horizontal="center" vertical="center"/>
    </xf>
    <xf numFmtId="0" fontId="20" fillId="2" borderId="19" xfId="1" applyFont="1" applyFill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22" xfId="1" applyFont="1" applyBorder="1" applyAlignment="1">
      <alignment vertical="center" wrapText="1"/>
    </xf>
    <xf numFmtId="1" fontId="4" fillId="7" borderId="1" xfId="1" applyNumberFormat="1" applyFont="1" applyFill="1" applyBorder="1" applyAlignment="1">
      <alignment horizontal="center" vertical="center"/>
    </xf>
    <xf numFmtId="164" fontId="4" fillId="8" borderId="18" xfId="1" applyNumberFormat="1" applyFont="1" applyFill="1" applyBorder="1"/>
    <xf numFmtId="164" fontId="3" fillId="0" borderId="1" xfId="1" applyNumberFormat="1" applyFont="1" applyBorder="1"/>
    <xf numFmtId="164" fontId="3" fillId="0" borderId="16" xfId="1" applyNumberFormat="1" applyFont="1" applyBorder="1"/>
    <xf numFmtId="0" fontId="19" fillId="7" borderId="1" xfId="1" applyFont="1" applyFill="1" applyBorder="1" applyAlignment="1">
      <alignment horizontal="center" vertical="center" wrapText="1"/>
    </xf>
    <xf numFmtId="164" fontId="3" fillId="6" borderId="15" xfId="1" applyNumberFormat="1" applyFont="1" applyFill="1" applyBorder="1"/>
    <xf numFmtId="0" fontId="3" fillId="8" borderId="15" xfId="1" applyFont="1" applyFill="1" applyBorder="1" applyAlignment="1">
      <alignment vertical="center"/>
    </xf>
    <xf numFmtId="0" fontId="3" fillId="8" borderId="1" xfId="1" applyFont="1" applyFill="1" applyBorder="1" applyAlignment="1">
      <alignment vertical="center"/>
    </xf>
    <xf numFmtId="0" fontId="3" fillId="8" borderId="16" xfId="1" applyFont="1" applyFill="1" applyBorder="1" applyAlignment="1">
      <alignment vertical="center"/>
    </xf>
    <xf numFmtId="0" fontId="3" fillId="8" borderId="17" xfId="1" applyFont="1" applyFill="1" applyBorder="1" applyAlignment="1">
      <alignment vertical="center"/>
    </xf>
    <xf numFmtId="164" fontId="4" fillId="8" borderId="18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3" fillId="6" borderId="15" xfId="1" applyFont="1" applyFill="1" applyBorder="1" applyAlignment="1">
      <alignment vertical="center"/>
    </xf>
    <xf numFmtId="0" fontId="3" fillId="6" borderId="1" xfId="1" applyFont="1" applyFill="1" applyBorder="1" applyAlignment="1">
      <alignment vertical="center"/>
    </xf>
    <xf numFmtId="0" fontId="3" fillId="6" borderId="16" xfId="1" applyFont="1" applyFill="1" applyBorder="1" applyAlignment="1">
      <alignment vertical="center"/>
    </xf>
    <xf numFmtId="0" fontId="3" fillId="6" borderId="17" xfId="1" applyFont="1" applyFill="1" applyBorder="1" applyAlignment="1">
      <alignment vertical="center"/>
    </xf>
    <xf numFmtId="0" fontId="4" fillId="6" borderId="18" xfId="1" applyFont="1" applyFill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2" borderId="17" xfId="1" applyFont="1" applyFill="1" applyBorder="1" applyAlignment="1">
      <alignment horizontal="left" vertical="center" wrapText="1"/>
    </xf>
    <xf numFmtId="0" fontId="4" fillId="0" borderId="18" xfId="1" applyFont="1" applyBorder="1" applyAlignment="1">
      <alignment vertical="center"/>
    </xf>
    <xf numFmtId="0" fontId="4" fillId="8" borderId="18" xfId="1" applyFont="1" applyFill="1" applyBorder="1" applyAlignment="1">
      <alignment vertical="center"/>
    </xf>
    <xf numFmtId="0" fontId="3" fillId="0" borderId="1" xfId="1" applyFont="1" applyBorder="1" applyAlignment="1">
      <alignment horizontal="center"/>
    </xf>
    <xf numFmtId="0" fontId="3" fillId="0" borderId="14" xfId="1" applyFont="1" applyBorder="1" applyAlignment="1">
      <alignment horizontal="center" vertical="center" wrapText="1"/>
    </xf>
    <xf numFmtId="164" fontId="4" fillId="5" borderId="22" xfId="1" applyNumberFormat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vertical="center" wrapText="1"/>
    </xf>
    <xf numFmtId="0" fontId="4" fillId="5" borderId="17" xfId="1" applyFont="1" applyFill="1" applyBorder="1" applyAlignment="1">
      <alignment vertical="center" wrapText="1"/>
    </xf>
    <xf numFmtId="0" fontId="3" fillId="5" borderId="15" xfId="1" applyFont="1" applyFill="1" applyBorder="1"/>
    <xf numFmtId="0" fontId="3" fillId="5" borderId="1" xfId="1" applyFont="1" applyFill="1" applyBorder="1"/>
    <xf numFmtId="0" fontId="3" fillId="5" borderId="16" xfId="1" applyFont="1" applyFill="1" applyBorder="1"/>
    <xf numFmtId="0" fontId="3" fillId="5" borderId="17" xfId="1" applyFont="1" applyFill="1" applyBorder="1"/>
    <xf numFmtId="0" fontId="4" fillId="5" borderId="18" xfId="1" applyFont="1" applyFill="1" applyBorder="1"/>
    <xf numFmtId="0" fontId="4" fillId="6" borderId="14" xfId="1" applyFont="1" applyFill="1" applyBorder="1" applyAlignment="1">
      <alignment vertical="center" wrapText="1"/>
    </xf>
    <xf numFmtId="0" fontId="3" fillId="0" borderId="17" xfId="1" applyFont="1" applyBorder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 wrapText="1"/>
    </xf>
    <xf numFmtId="0" fontId="3" fillId="5" borderId="15" xfId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0" fontId="3" fillId="5" borderId="16" xfId="1" applyFont="1" applyFill="1" applyBorder="1" applyAlignment="1">
      <alignment vertical="center"/>
    </xf>
    <xf numFmtId="0" fontId="3" fillId="5" borderId="17" xfId="1" applyFont="1" applyFill="1" applyBorder="1" applyAlignment="1">
      <alignment vertical="center"/>
    </xf>
    <xf numFmtId="0" fontId="4" fillId="5" borderId="18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3" fillId="7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top"/>
    </xf>
    <xf numFmtId="0" fontId="4" fillId="8" borderId="1" xfId="1" applyFont="1" applyFill="1" applyBorder="1" applyAlignment="1">
      <alignment horizontal="center" vertical="center"/>
    </xf>
    <xf numFmtId="164" fontId="4" fillId="8" borderId="1" xfId="1" applyNumberFormat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164" fontId="3" fillId="0" borderId="0" xfId="1" applyNumberFormat="1" applyFont="1"/>
    <xf numFmtId="0" fontId="4" fillId="9" borderId="1" xfId="1" applyFont="1" applyFill="1" applyBorder="1" applyAlignment="1">
      <alignment vertical="center" wrapText="1"/>
    </xf>
    <xf numFmtId="0" fontId="3" fillId="9" borderId="1" xfId="1" applyFont="1" applyFill="1" applyBorder="1" applyAlignment="1">
      <alignment horizontal="center" vertical="center"/>
    </xf>
    <xf numFmtId="164" fontId="4" fillId="9" borderId="1" xfId="1" applyNumberFormat="1" applyFont="1" applyFill="1" applyBorder="1" applyAlignment="1">
      <alignment horizontal="center" vertical="center"/>
    </xf>
    <xf numFmtId="2" fontId="19" fillId="9" borderId="1" xfId="1" applyNumberFormat="1" applyFont="1" applyFill="1" applyBorder="1" applyAlignment="1">
      <alignment horizontal="center" vertical="center" wrapText="1"/>
    </xf>
    <xf numFmtId="0" fontId="4" fillId="9" borderId="15" xfId="1" applyFont="1" applyFill="1" applyBorder="1" applyAlignment="1">
      <alignment vertical="center"/>
    </xf>
    <xf numFmtId="0" fontId="4" fillId="9" borderId="1" xfId="1" applyFont="1" applyFill="1" applyBorder="1" applyAlignment="1">
      <alignment vertical="center"/>
    </xf>
    <xf numFmtId="0" fontId="4" fillId="9" borderId="16" xfId="1" applyFont="1" applyFill="1" applyBorder="1" applyAlignment="1">
      <alignment vertical="center"/>
    </xf>
    <xf numFmtId="164" fontId="4" fillId="9" borderId="17" xfId="1" applyNumberFormat="1" applyFont="1" applyFill="1" applyBorder="1" applyAlignment="1">
      <alignment vertical="center"/>
    </xf>
    <xf numFmtId="164" fontId="4" fillId="9" borderId="1" xfId="1" applyNumberFormat="1" applyFont="1" applyFill="1" applyBorder="1" applyAlignment="1">
      <alignment vertical="center"/>
    </xf>
    <xf numFmtId="164" fontId="4" fillId="9" borderId="18" xfId="1" applyNumberFormat="1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164" fontId="3" fillId="1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/>
    </xf>
    <xf numFmtId="4" fontId="2" fillId="0" borderId="0" xfId="3" applyNumberFormat="1" applyAlignment="1">
      <alignment horizontal="center"/>
    </xf>
    <xf numFmtId="10" fontId="2" fillId="0" borderId="0" xfId="3" applyNumberForma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8" fillId="0" borderId="0" xfId="3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7" borderId="20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left" vertical="center"/>
    </xf>
    <xf numFmtId="0" fontId="4" fillId="5" borderId="14" xfId="1" applyFont="1" applyFill="1" applyBorder="1" applyAlignment="1">
      <alignment horizontal="left" vertical="center" wrapText="1"/>
    </xf>
    <xf numFmtId="0" fontId="4" fillId="9" borderId="1" xfId="1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Обычный 3 2" xfId="3" xr:uid="{00000000-0005-0000-0000-000008000000}"/>
    <cellStyle name="Обычный 4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EDEDED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8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31.5703125" style="9" customWidth="1"/>
    <col min="4" max="4" width="8.28515625" style="8" customWidth="1"/>
    <col min="5" max="5" width="7.5703125" style="10" customWidth="1"/>
    <col min="6" max="6" width="12.42578125" style="11" customWidth="1"/>
    <col min="7" max="7" width="13" style="8" customWidth="1"/>
    <col min="8" max="8" width="13.42578125" style="9" customWidth="1"/>
    <col min="9" max="9" width="9" style="9" hidden="1" customWidth="1"/>
    <col min="10" max="15" width="11.5703125" style="9" hidden="1" customWidth="1"/>
    <col min="16" max="254" width="9.140625" style="9" customWidth="1"/>
    <col min="255" max="255" width="3.85546875" style="9" customWidth="1"/>
    <col min="256" max="256" width="24.28515625" style="9" customWidth="1"/>
    <col min="257" max="257" width="13.140625" style="9" customWidth="1"/>
    <col min="258" max="258" width="16" style="9" customWidth="1"/>
    <col min="259" max="259" width="12.42578125" style="9" customWidth="1"/>
    <col min="260" max="260" width="15" style="9" customWidth="1"/>
    <col min="261" max="261" width="16" style="9" customWidth="1"/>
    <col min="262" max="262" width="9.140625" style="9" customWidth="1"/>
    <col min="263" max="265" width="9" style="9" customWidth="1"/>
    <col min="266" max="510" width="9.140625" style="9" customWidth="1"/>
    <col min="511" max="511" width="3.85546875" style="9" customWidth="1"/>
    <col min="512" max="512" width="24.28515625" style="9" customWidth="1"/>
    <col min="513" max="513" width="13.140625" style="9" customWidth="1"/>
    <col min="514" max="514" width="16" style="9" customWidth="1"/>
    <col min="515" max="515" width="12.42578125" style="9" customWidth="1"/>
    <col min="516" max="516" width="15" style="9" customWidth="1"/>
    <col min="517" max="517" width="16" style="9" customWidth="1"/>
    <col min="518" max="518" width="9.140625" style="9" customWidth="1"/>
    <col min="519" max="521" width="9" style="9" customWidth="1"/>
    <col min="522" max="766" width="9.140625" style="9" customWidth="1"/>
    <col min="767" max="767" width="3.85546875" style="9" customWidth="1"/>
    <col min="768" max="768" width="24.28515625" style="9" customWidth="1"/>
    <col min="769" max="769" width="13.140625" style="9" customWidth="1"/>
    <col min="770" max="770" width="16" style="9" customWidth="1"/>
    <col min="771" max="771" width="12.42578125" style="9" customWidth="1"/>
    <col min="772" max="772" width="15" style="9" customWidth="1"/>
    <col min="773" max="773" width="16" style="9" customWidth="1"/>
    <col min="774" max="774" width="9.140625" style="9" customWidth="1"/>
    <col min="775" max="777" width="9" style="9" customWidth="1"/>
    <col min="778" max="1022" width="9.140625" style="9" customWidth="1"/>
    <col min="1023" max="1023" width="3.85546875" style="9" customWidth="1"/>
    <col min="1024" max="1025" width="24.28515625" style="9" customWidth="1"/>
  </cols>
  <sheetData>
    <row r="1" spans="1:8" x14ac:dyDescent="0.25">
      <c r="A1" s="231" t="s">
        <v>0</v>
      </c>
      <c r="B1" s="231"/>
      <c r="C1" s="231"/>
      <c r="D1" s="231"/>
      <c r="F1" s="9" t="s">
        <v>1</v>
      </c>
    </row>
    <row r="2" spans="1:8" x14ac:dyDescent="0.25">
      <c r="A2" s="231" t="s">
        <v>2</v>
      </c>
      <c r="B2" s="231"/>
      <c r="C2" s="231"/>
      <c r="D2" s="231"/>
      <c r="F2" s="9" t="s">
        <v>3</v>
      </c>
    </row>
    <row r="3" spans="1:8" x14ac:dyDescent="0.25">
      <c r="A3" s="231" t="s">
        <v>4</v>
      </c>
      <c r="B3" s="231"/>
      <c r="C3" s="231"/>
      <c r="D3" s="231"/>
      <c r="F3" s="9" t="s">
        <v>4</v>
      </c>
    </row>
    <row r="4" spans="1:8" x14ac:dyDescent="0.25">
      <c r="A4" s="232"/>
      <c r="B4" s="232"/>
      <c r="C4" s="232"/>
      <c r="D4" s="232"/>
      <c r="F4" s="9"/>
    </row>
    <row r="5" spans="1:8" x14ac:dyDescent="0.25">
      <c r="A5" s="231" t="s">
        <v>5</v>
      </c>
      <c r="B5" s="231"/>
      <c r="C5" s="231"/>
      <c r="D5" s="231"/>
      <c r="F5" s="9" t="s">
        <v>6</v>
      </c>
    </row>
    <row r="6" spans="1:8" x14ac:dyDescent="0.25">
      <c r="A6" s="231" t="s">
        <v>7</v>
      </c>
      <c r="B6" s="231"/>
      <c r="C6" s="231"/>
      <c r="D6" s="231"/>
      <c r="F6" s="9" t="s">
        <v>7</v>
      </c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9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</row>
    <row r="13" spans="1:8" x14ac:dyDescent="0.25">
      <c r="A13" s="232"/>
      <c r="B13" s="232"/>
      <c r="C13" s="232"/>
      <c r="D13" s="232"/>
      <c r="E13" s="232"/>
      <c r="F13" s="232"/>
      <c r="G13" s="232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8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8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8"/>
    </row>
    <row r="17" spans="1:2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20" s="8" customFormat="1" ht="25.5" x14ac:dyDescent="0.2">
      <c r="A18" s="6">
        <v>1</v>
      </c>
      <c r="B18" s="6" t="s">
        <v>20</v>
      </c>
      <c r="C18" s="6" t="s">
        <v>21</v>
      </c>
      <c r="D18" s="14" t="s">
        <v>22</v>
      </c>
      <c r="E18" s="15">
        <v>9</v>
      </c>
      <c r="F18" s="16">
        <v>60.901000000000003</v>
      </c>
      <c r="G18" s="14" t="s">
        <v>23</v>
      </c>
      <c r="H18" s="16" t="s">
        <v>24</v>
      </c>
    </row>
    <row r="19" spans="1:20" s="8" customFormat="1" ht="25.5" x14ac:dyDescent="0.2">
      <c r="A19" s="6">
        <f>A18+1</f>
        <v>2</v>
      </c>
      <c r="B19" s="6" t="s">
        <v>20</v>
      </c>
      <c r="C19" s="6" t="s">
        <v>25</v>
      </c>
      <c r="D19" s="14" t="s">
        <v>22</v>
      </c>
      <c r="E19" s="15">
        <v>6</v>
      </c>
      <c r="F19" s="16">
        <v>36.786999999999999</v>
      </c>
      <c r="G19" s="14" t="s">
        <v>26</v>
      </c>
      <c r="H19" s="16" t="s">
        <v>24</v>
      </c>
    </row>
    <row r="20" spans="1:20" s="8" customFormat="1" ht="25.5" x14ac:dyDescent="0.2">
      <c r="A20" s="6">
        <f>A19+1</f>
        <v>3</v>
      </c>
      <c r="B20" s="6" t="s">
        <v>20</v>
      </c>
      <c r="C20" s="6" t="s">
        <v>27</v>
      </c>
      <c r="D20" s="14" t="s">
        <v>22</v>
      </c>
      <c r="E20" s="15">
        <v>6</v>
      </c>
      <c r="F20" s="16">
        <v>36.786999999999999</v>
      </c>
      <c r="G20" s="14" t="s">
        <v>28</v>
      </c>
      <c r="H20" s="16" t="s">
        <v>24</v>
      </c>
    </row>
    <row r="21" spans="1:20" s="8" customFormat="1" ht="51" x14ac:dyDescent="0.2">
      <c r="A21" s="6">
        <f>A20+1</f>
        <v>4</v>
      </c>
      <c r="B21" s="6" t="s">
        <v>29</v>
      </c>
      <c r="C21" s="6" t="s">
        <v>30</v>
      </c>
      <c r="D21" s="17" t="s">
        <v>31</v>
      </c>
      <c r="E21" s="15">
        <v>120</v>
      </c>
      <c r="F21" s="16">
        <v>107.09</v>
      </c>
      <c r="G21" s="14" t="s">
        <v>23</v>
      </c>
      <c r="H21" s="16" t="s">
        <v>24</v>
      </c>
    </row>
    <row r="22" spans="1:20" s="8" customFormat="1" ht="12.75" customHeight="1" x14ac:dyDescent="0.2">
      <c r="A22" s="234" t="s">
        <v>32</v>
      </c>
      <c r="B22" s="234"/>
      <c r="C22" s="234"/>
      <c r="D22" s="234"/>
      <c r="E22" s="234"/>
      <c r="F22" s="234"/>
      <c r="G22" s="234"/>
      <c r="H22" s="234"/>
    </row>
    <row r="23" spans="1:20" s="8" customFormat="1" ht="25.5" x14ac:dyDescent="0.2">
      <c r="A23" s="6">
        <f>A21+1</f>
        <v>5</v>
      </c>
      <c r="B23" s="18" t="s">
        <v>33</v>
      </c>
      <c r="C23" s="17" t="s">
        <v>34</v>
      </c>
      <c r="D23" s="17" t="s">
        <v>31</v>
      </c>
      <c r="E23" s="6">
        <v>30</v>
      </c>
      <c r="F23" s="6">
        <v>128.31299999999999</v>
      </c>
      <c r="G23" s="6" t="s">
        <v>35</v>
      </c>
      <c r="H23" s="16" t="s">
        <v>24</v>
      </c>
    </row>
    <row r="24" spans="1:20" s="8" customFormat="1" ht="12.75" customHeight="1" x14ac:dyDescent="0.2">
      <c r="A24" s="234" t="s">
        <v>36</v>
      </c>
      <c r="B24" s="234"/>
      <c r="C24" s="234"/>
      <c r="D24" s="234"/>
      <c r="E24" s="234"/>
      <c r="F24" s="234"/>
      <c r="G24" s="234"/>
      <c r="H24" s="234"/>
    </row>
    <row r="25" spans="1:20" s="8" customFormat="1" ht="51" x14ac:dyDescent="0.2">
      <c r="A25" s="19">
        <f>A23+1</f>
        <v>6</v>
      </c>
      <c r="B25" s="6">
        <v>28</v>
      </c>
      <c r="C25" s="6" t="s">
        <v>37</v>
      </c>
      <c r="D25" s="6" t="s">
        <v>31</v>
      </c>
      <c r="E25" s="6">
        <v>32</v>
      </c>
      <c r="F25" s="5">
        <v>71.137</v>
      </c>
      <c r="G25" s="14" t="s">
        <v>38</v>
      </c>
      <c r="H25" s="6" t="s">
        <v>24</v>
      </c>
    </row>
    <row r="26" spans="1:20" s="24" customFormat="1" ht="38.25" x14ac:dyDescent="0.25">
      <c r="A26" s="20"/>
      <c r="B26" s="20"/>
      <c r="C26" s="21" t="s">
        <v>39</v>
      </c>
      <c r="D26" s="20"/>
      <c r="E26" s="20"/>
      <c r="F26" s="22">
        <f>SUM(F18:F25)</f>
        <v>441.01499999999999</v>
      </c>
      <c r="G26" s="20"/>
      <c r="H26" s="4"/>
      <c r="I26" s="23"/>
      <c r="K26" s="23"/>
    </row>
    <row r="27" spans="1:20" s="24" customFormat="1" ht="38.25" x14ac:dyDescent="0.25">
      <c r="A27" s="20"/>
      <c r="B27" s="20"/>
      <c r="C27" s="6" t="s">
        <v>40</v>
      </c>
      <c r="D27" s="20"/>
      <c r="E27" s="20"/>
      <c r="F27" s="25">
        <v>956.60299999999995</v>
      </c>
      <c r="G27" s="20"/>
      <c r="H27" s="4"/>
    </row>
    <row r="28" spans="1:20" s="24" customFormat="1" ht="21.75" customHeight="1" x14ac:dyDescent="0.25">
      <c r="A28" s="20"/>
      <c r="B28" s="20"/>
      <c r="C28" s="3" t="s">
        <v>41</v>
      </c>
      <c r="D28" s="26"/>
      <c r="E28" s="26"/>
      <c r="F28" s="27">
        <f>F27-F26</f>
        <v>515.58799999999997</v>
      </c>
      <c r="G28" s="20"/>
      <c r="H28" s="4"/>
    </row>
    <row r="29" spans="1:20" s="24" customFormat="1" ht="38.25" x14ac:dyDescent="0.25">
      <c r="A29" s="20"/>
      <c r="B29" s="20"/>
      <c r="C29" s="6" t="s">
        <v>42</v>
      </c>
      <c r="D29" s="20"/>
      <c r="E29" s="226">
        <f>F29/F27</f>
        <v>0.96083641803339537</v>
      </c>
      <c r="F29" s="25">
        <v>919.13900000000001</v>
      </c>
      <c r="G29" s="28"/>
      <c r="H29" s="4"/>
    </row>
    <row r="30" spans="1:20" s="24" customFormat="1" ht="24.75" customHeight="1" x14ac:dyDescent="0.25">
      <c r="A30" s="20"/>
      <c r="B30" s="20"/>
      <c r="C30" s="3" t="s">
        <v>43</v>
      </c>
      <c r="D30" s="26"/>
      <c r="E30" s="26"/>
      <c r="F30" s="27">
        <f>F29-F26</f>
        <v>478.12400000000002</v>
      </c>
      <c r="G30" s="20"/>
      <c r="H30" s="4"/>
    </row>
    <row r="31" spans="1:20" s="24" customFormat="1" ht="37.5" customHeight="1" x14ac:dyDescent="0.25">
      <c r="A31" s="20"/>
      <c r="B31" s="20"/>
      <c r="C31" s="3" t="s">
        <v>44</v>
      </c>
      <c r="D31" s="235" t="str">
        <f>IF(F26&gt;F27,"В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31" s="235"/>
      <c r="F31" s="235"/>
      <c r="G31" s="235"/>
      <c r="H31" s="235"/>
    </row>
    <row r="32" spans="1:20" s="24" customFormat="1" ht="24.75" customHeight="1" x14ac:dyDescent="0.25">
      <c r="A32" s="29"/>
      <c r="B32" s="29"/>
      <c r="C32" s="30"/>
      <c r="D32" s="31"/>
      <c r="E32" s="31"/>
      <c r="F32" s="32"/>
      <c r="G32" s="29"/>
      <c r="T32" s="33"/>
    </row>
    <row r="33" spans="1:8" ht="35.25" customHeight="1" x14ac:dyDescent="0.25">
      <c r="A33" s="236" t="s">
        <v>45</v>
      </c>
      <c r="B33" s="236"/>
      <c r="C33" s="236"/>
      <c r="D33" s="236"/>
      <c r="E33" s="236"/>
      <c r="F33" s="34"/>
      <c r="G33" s="34"/>
      <c r="H33" s="35" t="s">
        <v>46</v>
      </c>
    </row>
    <row r="34" spans="1:8" x14ac:dyDescent="0.25">
      <c r="G34" s="11"/>
      <c r="H34" s="11"/>
    </row>
    <row r="35" spans="1:8" ht="26.25" customHeight="1" x14ac:dyDescent="0.25">
      <c r="A35" s="236" t="s">
        <v>47</v>
      </c>
      <c r="B35" s="236"/>
      <c r="C35" s="236"/>
      <c r="D35" s="236"/>
      <c r="E35" s="236"/>
      <c r="F35" s="36"/>
      <c r="G35" s="36"/>
      <c r="H35" s="37" t="s">
        <v>48</v>
      </c>
    </row>
    <row r="36" spans="1:8" x14ac:dyDescent="0.25">
      <c r="A36" s="24"/>
      <c r="B36" s="24" t="s">
        <v>49</v>
      </c>
      <c r="C36" s="37" t="s">
        <v>50</v>
      </c>
      <c r="D36" s="38"/>
      <c r="E36" s="38"/>
      <c r="F36" s="38"/>
      <c r="G36" s="38"/>
      <c r="H36" s="24"/>
    </row>
    <row r="37" spans="1:8" x14ac:dyDescent="0.25">
      <c r="G37" s="11"/>
    </row>
    <row r="38" spans="1:8" x14ac:dyDescent="0.25">
      <c r="C38" s="35"/>
    </row>
    <row r="39" spans="1:8" x14ac:dyDescent="0.25">
      <c r="G39" s="11"/>
    </row>
    <row r="40" spans="1:8" x14ac:dyDescent="0.25">
      <c r="G40" s="11"/>
    </row>
    <row r="41" spans="1:8" x14ac:dyDescent="0.25">
      <c r="G41" s="11"/>
    </row>
    <row r="42" spans="1:8" x14ac:dyDescent="0.25">
      <c r="G42" s="11"/>
    </row>
    <row r="43" spans="1:8" x14ac:dyDescent="0.25">
      <c r="G43" s="11"/>
    </row>
    <row r="44" spans="1:8" x14ac:dyDescent="0.25">
      <c r="G44" s="11"/>
    </row>
    <row r="45" spans="1:8" x14ac:dyDescent="0.25">
      <c r="G45" s="11"/>
    </row>
    <row r="48" spans="1:8" s="8" customFormat="1" ht="12.75" x14ac:dyDescent="0.2">
      <c r="C48" s="9"/>
      <c r="E48" s="10"/>
      <c r="F48" s="11"/>
      <c r="G48" s="11"/>
    </row>
  </sheetData>
  <mergeCells count="24">
    <mergeCell ref="A24:H24"/>
    <mergeCell ref="D31:H31"/>
    <mergeCell ref="A33:E33"/>
    <mergeCell ref="A35:E35"/>
    <mergeCell ref="F14:F16"/>
    <mergeCell ref="G14:G16"/>
    <mergeCell ref="H14:H16"/>
    <mergeCell ref="A17:H17"/>
    <mergeCell ref="A22:H22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G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K4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104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12.75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2" s="8" customFormat="1" ht="12.75" customHeight="1" x14ac:dyDescent="0.2">
      <c r="A17" s="234" t="s">
        <v>105</v>
      </c>
      <c r="B17" s="234"/>
      <c r="C17" s="234"/>
      <c r="D17" s="234"/>
      <c r="E17" s="234"/>
      <c r="F17" s="234"/>
      <c r="G17" s="234"/>
      <c r="H17" s="234"/>
    </row>
    <row r="18" spans="1:12" s="8" customFormat="1" ht="29.25" customHeight="1" x14ac:dyDescent="0.2">
      <c r="A18" s="6">
        <v>1</v>
      </c>
      <c r="B18" s="6">
        <v>24</v>
      </c>
      <c r="C18" s="6" t="s">
        <v>106</v>
      </c>
      <c r="D18" s="6" t="s">
        <v>55</v>
      </c>
      <c r="E18" s="6">
        <v>5</v>
      </c>
      <c r="F18" s="5">
        <v>24.943999999999999</v>
      </c>
      <c r="G18" s="15" t="s">
        <v>107</v>
      </c>
      <c r="H18" s="6" t="s">
        <v>24</v>
      </c>
    </row>
    <row r="19" spans="1:12" s="8" customFormat="1" ht="31.5" customHeight="1" x14ac:dyDescent="0.2">
      <c r="A19" s="6">
        <f>A18+1</f>
        <v>2</v>
      </c>
      <c r="B19" s="6">
        <v>25</v>
      </c>
      <c r="C19" s="6" t="s">
        <v>108</v>
      </c>
      <c r="D19" s="6" t="s">
        <v>55</v>
      </c>
      <c r="E19" s="6">
        <v>4</v>
      </c>
      <c r="F19" s="5">
        <v>20.222000000000001</v>
      </c>
      <c r="G19" s="15" t="s">
        <v>107</v>
      </c>
      <c r="H19" s="6" t="s">
        <v>24</v>
      </c>
    </row>
    <row r="20" spans="1:12" s="24" customFormat="1" ht="31.5" customHeight="1" x14ac:dyDescent="0.25">
      <c r="A20" s="20"/>
      <c r="B20" s="20"/>
      <c r="C20" s="21" t="s">
        <v>56</v>
      </c>
      <c r="D20" s="20"/>
      <c r="E20" s="20"/>
      <c r="F20" s="22">
        <f>SUM(F18:F19)</f>
        <v>45.165999999999997</v>
      </c>
      <c r="G20" s="20"/>
      <c r="H20" s="20"/>
      <c r="J20" s="23"/>
    </row>
    <row r="21" spans="1:12" s="24" customFormat="1" ht="38.25" x14ac:dyDescent="0.25">
      <c r="A21" s="20"/>
      <c r="B21" s="20"/>
      <c r="C21" s="6" t="s">
        <v>40</v>
      </c>
      <c r="D21" s="20"/>
      <c r="E21" s="20"/>
      <c r="F21" s="22">
        <v>387.80041999999997</v>
      </c>
      <c r="G21" s="20"/>
      <c r="H21" s="20"/>
      <c r="J21" s="23"/>
      <c r="L21" s="23"/>
    </row>
    <row r="22" spans="1:12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342.63441999999998</v>
      </c>
      <c r="G22" s="20"/>
      <c r="H22" s="4"/>
      <c r="J22" s="23"/>
      <c r="L22" s="23"/>
    </row>
    <row r="23" spans="1:12" s="24" customFormat="1" ht="38.25" x14ac:dyDescent="0.25">
      <c r="A23" s="20"/>
      <c r="B23" s="20"/>
      <c r="C23" s="6" t="s">
        <v>42</v>
      </c>
      <c r="D23" s="20"/>
      <c r="E23" s="226">
        <f>F23/F21</f>
        <v>0.95655381188086397</v>
      </c>
      <c r="F23" s="25">
        <v>370.95197000000002</v>
      </c>
      <c r="G23" s="28"/>
      <c r="H23" s="4"/>
      <c r="J23" s="23"/>
      <c r="L23" s="23"/>
    </row>
    <row r="24" spans="1:12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325.78597000000002</v>
      </c>
      <c r="G24" s="20"/>
      <c r="H24" s="4"/>
      <c r="J24" s="23"/>
      <c r="L24" s="23"/>
    </row>
    <row r="25" spans="1:12" s="24" customFormat="1" ht="27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5" s="235"/>
      <c r="F25" s="235"/>
      <c r="G25" s="235"/>
      <c r="H25" s="235"/>
      <c r="J25" s="23"/>
      <c r="L25" s="23"/>
    </row>
    <row r="28" spans="1:12" ht="24.7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2" x14ac:dyDescent="0.25">
      <c r="G29" s="11"/>
      <c r="H29" s="11"/>
    </row>
    <row r="30" spans="1:12" ht="28.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2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2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2" spans="3:8" s="8" customFormat="1" ht="12.75" x14ac:dyDescent="0.2">
      <c r="C42" s="9"/>
      <c r="E42" s="10"/>
      <c r="F42" s="11"/>
      <c r="G42" s="11"/>
    </row>
  </sheetData>
  <mergeCells count="22">
    <mergeCell ref="A28:E28"/>
    <mergeCell ref="A30:E30"/>
    <mergeCell ref="F14:F16"/>
    <mergeCell ref="G14:G16"/>
    <mergeCell ref="H14:H16"/>
    <mergeCell ref="A17:H17"/>
    <mergeCell ref="D25:H25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K48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109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2" s="8" customFormat="1" ht="12.75" hidden="1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2" s="8" customFormat="1" ht="12.75" customHeight="1" x14ac:dyDescent="0.2">
      <c r="A18" s="234" t="s">
        <v>32</v>
      </c>
      <c r="B18" s="234"/>
      <c r="C18" s="234"/>
      <c r="D18" s="234"/>
      <c r="E18" s="234"/>
      <c r="F18" s="234"/>
      <c r="G18" s="234"/>
      <c r="H18" s="234"/>
    </row>
    <row r="19" spans="1:12" s="8" customFormat="1" ht="25.5" x14ac:dyDescent="0.2">
      <c r="A19" s="6">
        <v>1</v>
      </c>
      <c r="B19" s="42" t="s">
        <v>82</v>
      </c>
      <c r="C19" s="6" t="s">
        <v>83</v>
      </c>
      <c r="D19" s="14" t="s">
        <v>31</v>
      </c>
      <c r="E19" s="14">
        <v>6</v>
      </c>
      <c r="F19" s="16">
        <v>29.12</v>
      </c>
      <c r="G19" s="14" t="s">
        <v>23</v>
      </c>
      <c r="H19" s="6" t="s">
        <v>24</v>
      </c>
    </row>
    <row r="20" spans="1:12" s="8" customFormat="1" ht="25.5" x14ac:dyDescent="0.2">
      <c r="A20" s="6">
        <f>A19+1</f>
        <v>2</v>
      </c>
      <c r="B20" s="42" t="s">
        <v>82</v>
      </c>
      <c r="C20" s="6" t="s">
        <v>110</v>
      </c>
      <c r="D20" s="14" t="s">
        <v>31</v>
      </c>
      <c r="E20" s="14">
        <v>125</v>
      </c>
      <c r="F20" s="16">
        <v>66.58</v>
      </c>
      <c r="G20" s="14" t="s">
        <v>28</v>
      </c>
      <c r="H20" s="6" t="s">
        <v>24</v>
      </c>
    </row>
    <row r="21" spans="1:12" s="8" customFormat="1" ht="25.5" x14ac:dyDescent="0.2">
      <c r="A21" s="6">
        <f>A20+1</f>
        <v>3</v>
      </c>
      <c r="B21" s="42" t="s">
        <v>66</v>
      </c>
      <c r="C21" s="6" t="s">
        <v>111</v>
      </c>
      <c r="D21" s="14" t="s">
        <v>31</v>
      </c>
      <c r="E21" s="14">
        <v>125</v>
      </c>
      <c r="F21" s="16">
        <v>66.58</v>
      </c>
      <c r="G21" s="14" t="s">
        <v>28</v>
      </c>
      <c r="H21" s="6" t="s">
        <v>24</v>
      </c>
    </row>
    <row r="22" spans="1:12" s="8" customFormat="1" ht="12.75" x14ac:dyDescent="0.2">
      <c r="A22" s="6">
        <f>A21+1</f>
        <v>4</v>
      </c>
      <c r="B22" s="42" t="s">
        <v>70</v>
      </c>
      <c r="C22" s="6" t="s">
        <v>69</v>
      </c>
      <c r="D22" s="14" t="s">
        <v>31</v>
      </c>
      <c r="E22" s="6">
        <v>13</v>
      </c>
      <c r="F22" s="5">
        <v>44.563000000000002</v>
      </c>
      <c r="G22" s="14" t="s">
        <v>23</v>
      </c>
      <c r="H22" s="6" t="s">
        <v>24</v>
      </c>
    </row>
    <row r="23" spans="1:12" s="8" customFormat="1" ht="12.75" x14ac:dyDescent="0.2">
      <c r="A23" s="6">
        <f>A22+1</f>
        <v>5</v>
      </c>
      <c r="B23" s="42" t="s">
        <v>72</v>
      </c>
      <c r="C23" s="6" t="s">
        <v>73</v>
      </c>
      <c r="D23" s="14" t="s">
        <v>31</v>
      </c>
      <c r="E23" s="6">
        <v>7</v>
      </c>
      <c r="F23" s="5">
        <v>97.331999999999994</v>
      </c>
      <c r="G23" s="14" t="s">
        <v>23</v>
      </c>
      <c r="H23" s="6" t="s">
        <v>24</v>
      </c>
    </row>
    <row r="24" spans="1:12" s="8" customFormat="1" ht="25.5" x14ac:dyDescent="0.2">
      <c r="A24" s="6">
        <f>A23+1</f>
        <v>6</v>
      </c>
      <c r="B24" s="42" t="s">
        <v>112</v>
      </c>
      <c r="C24" s="6" t="s">
        <v>113</v>
      </c>
      <c r="D24" s="14" t="s">
        <v>55</v>
      </c>
      <c r="E24" s="6">
        <v>1</v>
      </c>
      <c r="F24" s="5">
        <v>34.189</v>
      </c>
      <c r="G24" s="14" t="s">
        <v>38</v>
      </c>
      <c r="H24" s="6" t="s">
        <v>24</v>
      </c>
    </row>
    <row r="25" spans="1:12" s="24" customFormat="1" ht="38.25" x14ac:dyDescent="0.25">
      <c r="A25" s="20"/>
      <c r="B25" s="20"/>
      <c r="C25" s="21" t="s">
        <v>56</v>
      </c>
      <c r="D25" s="20"/>
      <c r="E25" s="20"/>
      <c r="F25" s="22">
        <f>SUM(F18:F24)</f>
        <v>338.36400000000003</v>
      </c>
      <c r="G25" s="20"/>
      <c r="H25" s="20"/>
      <c r="J25" s="23"/>
    </row>
    <row r="26" spans="1:12" s="24" customFormat="1" ht="38.25" x14ac:dyDescent="0.25">
      <c r="A26" s="20"/>
      <c r="B26" s="20"/>
      <c r="C26" s="6" t="s">
        <v>40</v>
      </c>
      <c r="D26" s="20"/>
      <c r="E26" s="4"/>
      <c r="F26" s="25">
        <v>882.96705999999995</v>
      </c>
      <c r="G26" s="20"/>
      <c r="H26" s="20"/>
      <c r="L26" s="23"/>
    </row>
    <row r="27" spans="1:12" s="24" customFormat="1" ht="25.5" x14ac:dyDescent="0.25">
      <c r="A27" s="20"/>
      <c r="B27" s="20"/>
      <c r="C27" s="3" t="s">
        <v>41</v>
      </c>
      <c r="D27" s="26"/>
      <c r="E27" s="26"/>
      <c r="F27" s="27">
        <f>F26-F25</f>
        <v>544.60305999999991</v>
      </c>
      <c r="G27" s="20"/>
      <c r="H27" s="4"/>
      <c r="L27" s="23"/>
    </row>
    <row r="28" spans="1:12" s="24" customFormat="1" ht="38.25" x14ac:dyDescent="0.25">
      <c r="A28" s="20"/>
      <c r="B28" s="20"/>
      <c r="C28" s="6" t="s">
        <v>42</v>
      </c>
      <c r="D28" s="20"/>
      <c r="E28" s="226">
        <f>F28/F26</f>
        <v>0.97624836650191682</v>
      </c>
      <c r="F28" s="25">
        <v>861.99514999999997</v>
      </c>
      <c r="G28" s="28"/>
      <c r="H28" s="4"/>
      <c r="L28" s="23"/>
    </row>
    <row r="29" spans="1:12" s="24" customFormat="1" ht="25.5" x14ac:dyDescent="0.25">
      <c r="A29" s="20"/>
      <c r="B29" s="20"/>
      <c r="C29" s="3" t="s">
        <v>43</v>
      </c>
      <c r="D29" s="26"/>
      <c r="E29" s="26"/>
      <c r="F29" s="27">
        <f>F28-F25</f>
        <v>523.63114999999993</v>
      </c>
      <c r="G29" s="20"/>
      <c r="H29" s="4"/>
      <c r="L29" s="23"/>
    </row>
    <row r="30" spans="1:12" s="24" customFormat="1" ht="27.75" customHeight="1" x14ac:dyDescent="0.25">
      <c r="A30" s="20"/>
      <c r="B30" s="20"/>
      <c r="C30" s="3" t="s">
        <v>44</v>
      </c>
      <c r="D30" s="235" t="str">
        <f>IF(F25&gt;F26,"В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30" s="235"/>
      <c r="F30" s="235"/>
      <c r="G30" s="235"/>
      <c r="H30" s="235"/>
      <c r="L30" s="23"/>
    </row>
    <row r="31" spans="1:12" s="24" customFormat="1" ht="12.75" x14ac:dyDescent="0.25">
      <c r="A31" s="29"/>
      <c r="B31" s="29"/>
      <c r="C31" s="46"/>
      <c r="D31" s="29"/>
      <c r="E31" s="29"/>
      <c r="F31" s="52"/>
      <c r="G31" s="29"/>
      <c r="H31" s="29"/>
    </row>
    <row r="32" spans="1:12" ht="12" customHeight="1" x14ac:dyDescent="0.25"/>
    <row r="33" spans="1:8" ht="35.25" customHeight="1" x14ac:dyDescent="0.25">
      <c r="A33" s="236" t="s">
        <v>45</v>
      </c>
      <c r="B33" s="236"/>
      <c r="C33" s="236"/>
      <c r="D33" s="236"/>
      <c r="E33" s="236"/>
      <c r="F33" s="34"/>
      <c r="G33" s="34"/>
      <c r="H33" s="35" t="s">
        <v>46</v>
      </c>
    </row>
    <row r="34" spans="1:8" x14ac:dyDescent="0.25">
      <c r="G34" s="11"/>
      <c r="H34" s="11"/>
    </row>
    <row r="35" spans="1:8" ht="24" customHeight="1" x14ac:dyDescent="0.25">
      <c r="A35" s="236" t="s">
        <v>47</v>
      </c>
      <c r="B35" s="236"/>
      <c r="C35" s="236"/>
      <c r="D35" s="236"/>
      <c r="E35" s="236"/>
      <c r="F35" s="36"/>
      <c r="G35" s="36"/>
      <c r="H35" s="37" t="s">
        <v>48</v>
      </c>
    </row>
    <row r="36" spans="1:8" x14ac:dyDescent="0.25">
      <c r="A36" s="24"/>
      <c r="B36" s="24" t="s">
        <v>49</v>
      </c>
      <c r="C36" s="37" t="s">
        <v>50</v>
      </c>
      <c r="D36" s="38"/>
      <c r="E36" s="38"/>
      <c r="F36" s="38"/>
      <c r="G36" s="38"/>
      <c r="H36" s="24"/>
    </row>
    <row r="37" spans="1:8" x14ac:dyDescent="0.25">
      <c r="G37" s="11"/>
      <c r="H37" s="11"/>
    </row>
    <row r="38" spans="1:8" x14ac:dyDescent="0.25">
      <c r="C38" s="35"/>
      <c r="H38" s="11"/>
    </row>
    <row r="39" spans="1:8" x14ac:dyDescent="0.25">
      <c r="G39" s="11"/>
      <c r="H39" s="11"/>
    </row>
    <row r="40" spans="1:8" x14ac:dyDescent="0.25">
      <c r="G40" s="11"/>
      <c r="H40" s="11"/>
    </row>
    <row r="41" spans="1:8" x14ac:dyDescent="0.25">
      <c r="G41" s="11"/>
      <c r="H41" s="11"/>
    </row>
    <row r="42" spans="1:8" x14ac:dyDescent="0.25">
      <c r="G42" s="11"/>
      <c r="H42" s="11"/>
    </row>
    <row r="43" spans="1:8" x14ac:dyDescent="0.25">
      <c r="G43" s="11"/>
      <c r="H43" s="11"/>
    </row>
    <row r="44" spans="1:8" x14ac:dyDescent="0.25">
      <c r="G44" s="11"/>
      <c r="H44" s="11"/>
    </row>
    <row r="45" spans="1:8" x14ac:dyDescent="0.25">
      <c r="G45" s="11"/>
      <c r="H45" s="11"/>
    </row>
    <row r="48" spans="1:8" s="8" customFormat="1" ht="12.75" x14ac:dyDescent="0.2">
      <c r="C48" s="9"/>
      <c r="E48" s="10"/>
      <c r="F48" s="11"/>
      <c r="G48" s="11"/>
    </row>
  </sheetData>
  <mergeCells count="23">
    <mergeCell ref="D30:H30"/>
    <mergeCell ref="A33:E33"/>
    <mergeCell ref="A35:E35"/>
    <mergeCell ref="F14:F16"/>
    <mergeCell ref="G14:G16"/>
    <mergeCell ref="H14:H16"/>
    <mergeCell ref="A17:H17"/>
    <mergeCell ref="A18:H18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114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8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25.5" x14ac:dyDescent="0.2">
      <c r="A18" s="6">
        <v>1</v>
      </c>
      <c r="B18" s="6" t="s">
        <v>20</v>
      </c>
      <c r="C18" s="6" t="s">
        <v>115</v>
      </c>
      <c r="D18" s="14" t="s">
        <v>22</v>
      </c>
      <c r="E18" s="15">
        <v>48</v>
      </c>
      <c r="F18" s="16">
        <v>54.76</v>
      </c>
      <c r="G18" s="15" t="s">
        <v>62</v>
      </c>
      <c r="H18" s="16" t="s">
        <v>24</v>
      </c>
    </row>
    <row r="19" spans="1:10" s="8" customFormat="1" ht="25.5" x14ac:dyDescent="0.2">
      <c r="A19" s="6">
        <v>2</v>
      </c>
      <c r="B19" s="6">
        <v>4</v>
      </c>
      <c r="C19" s="6" t="s">
        <v>116</v>
      </c>
      <c r="D19" s="6" t="s">
        <v>22</v>
      </c>
      <c r="E19" s="6">
        <v>348</v>
      </c>
      <c r="F19" s="5">
        <f>475.909</f>
        <v>475.90899999999999</v>
      </c>
      <c r="G19" s="15" t="s">
        <v>62</v>
      </c>
      <c r="H19" s="16" t="s">
        <v>24</v>
      </c>
    </row>
    <row r="20" spans="1:10" s="24" customFormat="1" ht="38.25" x14ac:dyDescent="0.25">
      <c r="A20" s="20"/>
      <c r="B20" s="20"/>
      <c r="C20" s="21" t="s">
        <v>56</v>
      </c>
      <c r="D20" s="20"/>
      <c r="E20" s="20"/>
      <c r="F20" s="22">
        <f>SUM(F18:F19)</f>
        <v>530.66899999999998</v>
      </c>
      <c r="G20" s="20"/>
      <c r="H20" s="20"/>
      <c r="J20" s="23"/>
    </row>
    <row r="21" spans="1:10" s="24" customFormat="1" ht="38.25" x14ac:dyDescent="0.25">
      <c r="A21" s="20"/>
      <c r="B21" s="20"/>
      <c r="C21" s="6" t="s">
        <v>40</v>
      </c>
      <c r="D21" s="4"/>
      <c r="E21" s="4"/>
      <c r="F21" s="25">
        <v>171.75066000000001</v>
      </c>
      <c r="G21" s="4"/>
      <c r="H21" s="4"/>
      <c r="J21" s="23"/>
    </row>
    <row r="22" spans="1:10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-358.91833999999994</v>
      </c>
      <c r="G22" s="20"/>
      <c r="H22" s="4"/>
      <c r="J22" s="23"/>
    </row>
    <row r="23" spans="1:10" s="24" customFormat="1" ht="38.25" x14ac:dyDescent="0.25">
      <c r="A23" s="20"/>
      <c r="B23" s="20"/>
      <c r="C23" s="6" t="s">
        <v>42</v>
      </c>
      <c r="D23" s="20"/>
      <c r="E23" s="226">
        <f>F23/F21</f>
        <v>1.02547629220173</v>
      </c>
      <c r="F23" s="25">
        <v>176.12622999999999</v>
      </c>
      <c r="G23" s="28"/>
      <c r="H23" s="4"/>
      <c r="J23" s="23"/>
    </row>
    <row r="24" spans="1:10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-354.54277000000002</v>
      </c>
      <c r="G24" s="20"/>
      <c r="H24" s="4"/>
      <c r="J24" s="23"/>
    </row>
    <row r="25" spans="1:10" s="24" customFormat="1" ht="27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5" s="235"/>
      <c r="F25" s="235"/>
      <c r="G25" s="235"/>
      <c r="H25" s="235"/>
      <c r="J25" s="23"/>
    </row>
    <row r="26" spans="1:10" s="24" customFormat="1" ht="12.75" x14ac:dyDescent="0.25">
      <c r="A26" s="29"/>
      <c r="B26" s="29"/>
      <c r="C26" s="46"/>
      <c r="E26" s="23"/>
      <c r="F26" s="23"/>
      <c r="G26" s="47"/>
    </row>
    <row r="27" spans="1:10" ht="12" customHeight="1" x14ac:dyDescent="0.25"/>
    <row r="28" spans="1:10" ht="35.2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0" x14ac:dyDescent="0.25">
      <c r="G29" s="11"/>
      <c r="H29" s="11"/>
    </row>
    <row r="30" spans="1:10" ht="29.2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0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0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3" spans="3:8" s="8" customFormat="1" ht="12.75" x14ac:dyDescent="0.2">
      <c r="C43" s="9"/>
      <c r="E43" s="10"/>
      <c r="F43" s="11"/>
      <c r="G43" s="11"/>
    </row>
  </sheetData>
  <mergeCells count="22">
    <mergeCell ref="A28:E28"/>
    <mergeCell ref="A30:E30"/>
    <mergeCell ref="F14:F16"/>
    <mergeCell ref="G14:G16"/>
    <mergeCell ref="H14:H16"/>
    <mergeCell ref="A17:H17"/>
    <mergeCell ref="D25:H25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AMK46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6.8554687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3.42578125" style="9" customWidth="1"/>
    <col min="9" max="9" width="9" style="9" customWidth="1"/>
    <col min="10" max="251" width="9.140625" style="9" customWidth="1"/>
    <col min="252" max="252" width="3.85546875" style="9" customWidth="1"/>
    <col min="253" max="253" width="24.28515625" style="9" customWidth="1"/>
    <col min="254" max="254" width="13.140625" style="9" customWidth="1"/>
    <col min="255" max="255" width="16" style="9" customWidth="1"/>
    <col min="256" max="256" width="12.42578125" style="9" customWidth="1"/>
    <col min="257" max="257" width="15" style="9" customWidth="1"/>
    <col min="258" max="258" width="16" style="9" customWidth="1"/>
    <col min="259" max="259" width="9.140625" style="9" customWidth="1"/>
    <col min="260" max="262" width="9" style="9" customWidth="1"/>
    <col min="263" max="507" width="9.140625" style="9" customWidth="1"/>
    <col min="508" max="508" width="3.85546875" style="9" customWidth="1"/>
    <col min="509" max="509" width="24.28515625" style="9" customWidth="1"/>
    <col min="510" max="510" width="13.140625" style="9" customWidth="1"/>
    <col min="511" max="511" width="16" style="9" customWidth="1"/>
    <col min="512" max="512" width="12.42578125" style="9" customWidth="1"/>
    <col min="513" max="513" width="15" style="9" customWidth="1"/>
    <col min="514" max="514" width="16" style="9" customWidth="1"/>
    <col min="515" max="515" width="9.140625" style="9" customWidth="1"/>
    <col min="516" max="518" width="9" style="9" customWidth="1"/>
    <col min="519" max="763" width="9.140625" style="9" customWidth="1"/>
    <col min="764" max="764" width="3.85546875" style="9" customWidth="1"/>
    <col min="765" max="765" width="24.28515625" style="9" customWidth="1"/>
    <col min="766" max="766" width="13.140625" style="9" customWidth="1"/>
    <col min="767" max="767" width="16" style="9" customWidth="1"/>
    <col min="768" max="768" width="12.42578125" style="9" customWidth="1"/>
    <col min="769" max="769" width="15" style="9" customWidth="1"/>
    <col min="770" max="770" width="16" style="9" customWidth="1"/>
    <col min="771" max="771" width="9.140625" style="9" customWidth="1"/>
    <col min="772" max="774" width="9" style="9" customWidth="1"/>
    <col min="775" max="1019" width="9.140625" style="9" customWidth="1"/>
    <col min="1020" max="1020" width="3.85546875" style="9" customWidth="1"/>
    <col min="1021" max="1021" width="24.28515625" style="9" customWidth="1"/>
    <col min="1022" max="1022" width="13.140625" style="9" customWidth="1"/>
    <col min="1023" max="1023" width="16" style="9" customWidth="1"/>
    <col min="1024" max="1025" width="12.425781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</row>
    <row r="2" spans="1:8" x14ac:dyDescent="0.25">
      <c r="A2" s="231" t="s">
        <v>2</v>
      </c>
      <c r="B2" s="231"/>
      <c r="C2" s="231"/>
      <c r="D2" s="231"/>
      <c r="G2" s="9" t="s">
        <v>3</v>
      </c>
    </row>
    <row r="3" spans="1:8" x14ac:dyDescent="0.25">
      <c r="A3" s="231" t="s">
        <v>4</v>
      </c>
      <c r="B3" s="231"/>
      <c r="C3" s="231"/>
      <c r="D3" s="231"/>
      <c r="G3" s="9" t="s">
        <v>4</v>
      </c>
    </row>
    <row r="4" spans="1:8" x14ac:dyDescent="0.25">
      <c r="A4" s="232"/>
      <c r="B4" s="232"/>
      <c r="C4" s="232"/>
      <c r="D4" s="232"/>
      <c r="G4" s="9"/>
    </row>
    <row r="5" spans="1:8" x14ac:dyDescent="0.25">
      <c r="A5" s="231" t="s">
        <v>5</v>
      </c>
      <c r="B5" s="231"/>
      <c r="C5" s="231"/>
      <c r="D5" s="231"/>
      <c r="G5" s="9" t="s">
        <v>117</v>
      </c>
    </row>
    <row r="6" spans="1:8" x14ac:dyDescent="0.25">
      <c r="A6" s="231" t="s">
        <v>7</v>
      </c>
      <c r="B6" s="231"/>
      <c r="C6" s="231"/>
      <c r="D6" s="231"/>
      <c r="G6" s="9" t="s">
        <v>7</v>
      </c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118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</row>
    <row r="14" spans="1:8" s="8" customFormat="1" ht="1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9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9" s="8" customFormat="1" ht="25.5" x14ac:dyDescent="0.2">
      <c r="A18" s="6">
        <v>1</v>
      </c>
      <c r="B18" s="41">
        <v>4</v>
      </c>
      <c r="C18" s="6" t="s">
        <v>119</v>
      </c>
      <c r="D18" s="14" t="s">
        <v>22</v>
      </c>
      <c r="E18" s="15">
        <v>93</v>
      </c>
      <c r="F18" s="53">
        <v>251.02099999999999</v>
      </c>
      <c r="G18" s="15" t="s">
        <v>92</v>
      </c>
      <c r="H18" s="15" t="s">
        <v>24</v>
      </c>
    </row>
    <row r="19" spans="1:9" s="8" customFormat="1" ht="25.5" x14ac:dyDescent="0.2">
      <c r="A19" s="6">
        <f>A18+1</f>
        <v>2</v>
      </c>
      <c r="B19" s="41">
        <v>4</v>
      </c>
      <c r="C19" s="6" t="s">
        <v>98</v>
      </c>
      <c r="D19" s="14" t="s">
        <v>22</v>
      </c>
      <c r="E19" s="15">
        <v>93</v>
      </c>
      <c r="F19" s="53">
        <v>251.02099999999999</v>
      </c>
      <c r="G19" s="15" t="s">
        <v>92</v>
      </c>
      <c r="H19" s="15" t="s">
        <v>24</v>
      </c>
    </row>
    <row r="20" spans="1:9" s="8" customFormat="1" ht="38.25" x14ac:dyDescent="0.2">
      <c r="A20" s="6">
        <f>A19+1</f>
        <v>3</v>
      </c>
      <c r="B20" s="6">
        <v>12</v>
      </c>
      <c r="C20" s="6" t="s">
        <v>120</v>
      </c>
      <c r="D20" s="14" t="s">
        <v>55</v>
      </c>
      <c r="E20" s="15">
        <v>16</v>
      </c>
      <c r="F20" s="16">
        <f>484.187</f>
        <v>484.18700000000001</v>
      </c>
      <c r="G20" s="15" t="s">
        <v>62</v>
      </c>
      <c r="H20" s="15" t="s">
        <v>24</v>
      </c>
    </row>
    <row r="21" spans="1:9" s="8" customFormat="1" ht="12.75" customHeight="1" x14ac:dyDescent="0.2">
      <c r="A21" s="234" t="s">
        <v>36</v>
      </c>
      <c r="B21" s="234"/>
      <c r="C21" s="234"/>
      <c r="D21" s="234"/>
      <c r="E21" s="234"/>
      <c r="F21" s="234"/>
      <c r="G21" s="234"/>
      <c r="H21" s="234"/>
    </row>
    <row r="22" spans="1:9" s="8" customFormat="1" ht="51" x14ac:dyDescent="0.2">
      <c r="A22" s="19">
        <f>A20+1</f>
        <v>4</v>
      </c>
      <c r="B22" s="6">
        <v>28</v>
      </c>
      <c r="C22" s="6" t="s">
        <v>37</v>
      </c>
      <c r="D22" s="6" t="s">
        <v>31</v>
      </c>
      <c r="E22" s="6">
        <v>15</v>
      </c>
      <c r="F22" s="5">
        <v>30.815000000000001</v>
      </c>
      <c r="G22" s="14" t="s">
        <v>53</v>
      </c>
      <c r="H22" s="15" t="s">
        <v>24</v>
      </c>
    </row>
    <row r="23" spans="1:9" s="24" customFormat="1" ht="38.25" x14ac:dyDescent="0.25">
      <c r="A23" s="20"/>
      <c r="B23" s="20"/>
      <c r="C23" s="21" t="s">
        <v>56</v>
      </c>
      <c r="D23" s="20"/>
      <c r="E23" s="20"/>
      <c r="F23" s="22">
        <f>SUM(F18:F22)</f>
        <v>1017.0440000000001</v>
      </c>
      <c r="G23" s="20"/>
      <c r="H23" s="4"/>
      <c r="I23" s="23"/>
    </row>
    <row r="24" spans="1:9" s="24" customFormat="1" ht="38.25" x14ac:dyDescent="0.25">
      <c r="A24" s="20"/>
      <c r="B24" s="20"/>
      <c r="C24" s="6" t="s">
        <v>40</v>
      </c>
      <c r="D24" s="20"/>
      <c r="E24" s="20"/>
      <c r="F24" s="25">
        <v>344.07934</v>
      </c>
      <c r="G24" s="20"/>
      <c r="H24" s="4"/>
      <c r="I24" s="23"/>
    </row>
    <row r="25" spans="1:9" s="24" customFormat="1" ht="12.75" x14ac:dyDescent="0.25">
      <c r="A25" s="20"/>
      <c r="B25" s="20"/>
      <c r="C25" s="3" t="s">
        <v>41</v>
      </c>
      <c r="D25" s="26"/>
      <c r="E25" s="26"/>
      <c r="F25" s="27">
        <f>F24-F23</f>
        <v>-672.96466000000009</v>
      </c>
      <c r="G25" s="20"/>
      <c r="H25" s="4"/>
      <c r="I25" s="23"/>
    </row>
    <row r="26" spans="1:9" s="24" customFormat="1" ht="38.25" x14ac:dyDescent="0.25">
      <c r="A26" s="20"/>
      <c r="B26" s="20"/>
      <c r="C26" s="6" t="s">
        <v>42</v>
      </c>
      <c r="D26" s="20"/>
      <c r="E26" s="226">
        <f>F26/F24</f>
        <v>0.95764346095293029</v>
      </c>
      <c r="F26" s="25">
        <v>329.50533000000001</v>
      </c>
      <c r="G26" s="28"/>
      <c r="H26" s="4"/>
      <c r="I26" s="23"/>
    </row>
    <row r="27" spans="1:9" s="24" customFormat="1" ht="25.5" x14ac:dyDescent="0.25">
      <c r="A27" s="20"/>
      <c r="B27" s="20"/>
      <c r="C27" s="3" t="s">
        <v>43</v>
      </c>
      <c r="D27" s="26"/>
      <c r="E27" s="26"/>
      <c r="F27" s="27">
        <f>F26-F23</f>
        <v>-687.53867000000014</v>
      </c>
      <c r="G27" s="20"/>
      <c r="H27" s="4"/>
      <c r="I27" s="23"/>
    </row>
    <row r="28" spans="1:9" s="24" customFormat="1" ht="27" customHeight="1" x14ac:dyDescent="0.25">
      <c r="A28" s="20"/>
      <c r="B28" s="20"/>
      <c r="C28" s="3" t="s">
        <v>44</v>
      </c>
      <c r="D28" s="235" t="str">
        <f>IF(F23&gt;F24,"В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8" s="235"/>
      <c r="F28" s="235"/>
      <c r="G28" s="235"/>
      <c r="H28" s="235"/>
      <c r="I28" s="23"/>
    </row>
    <row r="31" spans="1:9" ht="35.25" customHeight="1" x14ac:dyDescent="0.25">
      <c r="A31" s="236" t="s">
        <v>45</v>
      </c>
      <c r="B31" s="236"/>
      <c r="C31" s="236"/>
      <c r="D31" s="236"/>
      <c r="E31" s="236"/>
      <c r="F31" s="34"/>
      <c r="G31" s="34"/>
      <c r="H31" s="35" t="s">
        <v>46</v>
      </c>
    </row>
    <row r="32" spans="1:9" x14ac:dyDescent="0.25">
      <c r="G32" s="11"/>
      <c r="H32" s="11"/>
    </row>
    <row r="33" spans="1:8" s="24" customFormat="1" ht="30" customHeight="1" x14ac:dyDescent="0.25">
      <c r="A33" s="236" t="s">
        <v>47</v>
      </c>
      <c r="B33" s="236"/>
      <c r="C33" s="236"/>
      <c r="D33" s="236"/>
      <c r="E33" s="236"/>
      <c r="F33" s="36"/>
      <c r="G33" s="36"/>
      <c r="H33" s="37" t="s">
        <v>48</v>
      </c>
    </row>
    <row r="34" spans="1:8" s="24" customFormat="1" x14ac:dyDescent="0.25">
      <c r="B34" s="24" t="s">
        <v>49</v>
      </c>
      <c r="C34" s="37" t="s">
        <v>50</v>
      </c>
      <c r="D34" s="38"/>
      <c r="E34" s="38"/>
      <c r="F34" s="38"/>
      <c r="G34" s="38"/>
    </row>
    <row r="35" spans="1:8" x14ac:dyDescent="0.25">
      <c r="G35" s="11"/>
      <c r="H35" s="11"/>
    </row>
    <row r="36" spans="1:8" x14ac:dyDescent="0.25">
      <c r="C36" s="35"/>
    </row>
    <row r="37" spans="1:8" x14ac:dyDescent="0.25">
      <c r="G37" s="11"/>
    </row>
    <row r="38" spans="1:8" x14ac:dyDescent="0.25">
      <c r="G38" s="11"/>
    </row>
    <row r="39" spans="1:8" x14ac:dyDescent="0.25">
      <c r="G39" s="11"/>
    </row>
    <row r="40" spans="1:8" x14ac:dyDescent="0.25">
      <c r="G40" s="11"/>
    </row>
    <row r="41" spans="1:8" x14ac:dyDescent="0.25">
      <c r="G41" s="11"/>
    </row>
    <row r="42" spans="1:8" x14ac:dyDescent="0.25">
      <c r="G42" s="11"/>
    </row>
    <row r="43" spans="1:8" x14ac:dyDescent="0.25">
      <c r="G43" s="11"/>
    </row>
    <row r="46" spans="1:8" s="8" customFormat="1" ht="12.75" x14ac:dyDescent="0.2">
      <c r="C46" s="9"/>
      <c r="E46" s="10"/>
      <c r="F46" s="11"/>
      <c r="G46" s="11"/>
    </row>
  </sheetData>
  <mergeCells count="22">
    <mergeCell ref="A17:H17"/>
    <mergeCell ref="A21:H21"/>
    <mergeCell ref="D28:H28"/>
    <mergeCell ref="A31:E31"/>
    <mergeCell ref="A33:E33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AMK36"/>
  <sheetViews>
    <sheetView zoomScaleNormal="100" workbookViewId="0">
      <selection sqref="A1:L1"/>
    </sheetView>
  </sheetViews>
  <sheetFormatPr defaultRowHeight="15" outlineLevelCol="1" x14ac:dyDescent="0.25"/>
  <cols>
    <col min="1" max="1" width="12.5703125" style="54" customWidth="1"/>
    <col min="2" max="2" width="49.42578125" style="55" customWidth="1"/>
    <col min="3" max="3" width="18.85546875" style="55" hidden="1" customWidth="1" outlineLevel="1"/>
    <col min="4" max="4" width="8.5703125" style="55" hidden="1" customWidth="1" outlineLevel="1"/>
    <col min="5" max="5" width="10.7109375" style="55" hidden="1" customWidth="1" outlineLevel="1"/>
    <col min="6" max="6" width="18" style="55" hidden="1" customWidth="1" outlineLevel="1"/>
    <col min="7" max="7" width="14.28515625" style="55" hidden="1" customWidth="1" outlineLevel="1"/>
    <col min="8" max="8" width="24.28515625" style="55" hidden="1" customWidth="1" outlineLevel="1"/>
    <col min="9" max="9" width="9.140625" style="55" hidden="1" customWidth="1" outlineLevel="1"/>
    <col min="10" max="10" width="16.28515625" style="56" customWidth="1" collapsed="1"/>
    <col min="11" max="11" width="22" style="55" customWidth="1" outlineLevel="1"/>
    <col min="12" max="12" width="27.42578125" style="56" customWidth="1"/>
    <col min="13" max="13" width="12" style="55" customWidth="1"/>
    <col min="14" max="1022" width="9.140625" style="55" customWidth="1"/>
    <col min="1023" max="1025" width="9.140625" style="57" customWidth="1"/>
  </cols>
  <sheetData>
    <row r="1" spans="1:12" ht="18.75" x14ac:dyDescent="0.3">
      <c r="A1" s="240" t="s">
        <v>121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1:12" ht="18.75" x14ac:dyDescent="0.3">
      <c r="A2" s="240" t="s">
        <v>122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2" ht="18.75" x14ac:dyDescent="0.3">
      <c r="A3" s="58"/>
      <c r="B3" s="59"/>
      <c r="C3" s="59"/>
      <c r="D3" s="59"/>
      <c r="E3" s="59"/>
      <c r="F3" s="59"/>
      <c r="G3" s="59"/>
      <c r="H3" s="59"/>
    </row>
    <row r="4" spans="1:12" ht="93.75" customHeight="1" x14ac:dyDescent="0.25">
      <c r="A4" s="247" t="s">
        <v>11</v>
      </c>
      <c r="B4" s="245" t="s">
        <v>123</v>
      </c>
      <c r="C4" s="241" t="s">
        <v>124</v>
      </c>
      <c r="D4" s="241" t="s">
        <v>125</v>
      </c>
      <c r="E4" s="241" t="s">
        <v>126</v>
      </c>
      <c r="F4" s="241" t="s">
        <v>127</v>
      </c>
      <c r="G4" s="242" t="s">
        <v>128</v>
      </c>
      <c r="H4" s="242"/>
      <c r="J4" s="243" t="s">
        <v>129</v>
      </c>
      <c r="K4" s="244" t="s">
        <v>130</v>
      </c>
      <c r="L4" s="243" t="s">
        <v>131</v>
      </c>
    </row>
    <row r="5" spans="1:12" ht="25.5" x14ac:dyDescent="0.25">
      <c r="A5" s="248"/>
      <c r="B5" s="246"/>
      <c r="C5" s="241"/>
      <c r="D5" s="241"/>
      <c r="E5" s="241"/>
      <c r="F5" s="241"/>
      <c r="G5" s="1" t="s">
        <v>132</v>
      </c>
      <c r="H5" s="1" t="s">
        <v>133</v>
      </c>
      <c r="J5" s="243"/>
      <c r="K5" s="244"/>
      <c r="L5" s="243"/>
    </row>
    <row r="6" spans="1:12" ht="24.75" customHeight="1" x14ac:dyDescent="0.25">
      <c r="A6" s="60">
        <v>1</v>
      </c>
      <c r="B6" s="61" t="s">
        <v>134</v>
      </c>
      <c r="C6" s="62">
        <v>1967</v>
      </c>
      <c r="D6" s="63">
        <v>9</v>
      </c>
      <c r="E6" s="63">
        <v>4</v>
      </c>
      <c r="F6" s="63">
        <v>231</v>
      </c>
      <c r="G6" s="64">
        <v>12625.1</v>
      </c>
      <c r="H6" s="65">
        <v>11253.7</v>
      </c>
      <c r="J6" s="66">
        <v>956.60299999999995</v>
      </c>
      <c r="K6" s="67">
        <v>919.13900000000001</v>
      </c>
      <c r="L6" s="66">
        <v>441.01499999999999</v>
      </c>
    </row>
    <row r="7" spans="1:12" ht="24.75" customHeight="1" x14ac:dyDescent="0.25">
      <c r="A7" s="60">
        <f t="shared" ref="A7:A32" si="0">A6+1</f>
        <v>2</v>
      </c>
      <c r="B7" s="61" t="s">
        <v>135</v>
      </c>
      <c r="C7" s="62">
        <v>1968</v>
      </c>
      <c r="D7" s="63">
        <v>9</v>
      </c>
      <c r="E7" s="63">
        <v>1</v>
      </c>
      <c r="F7" s="63">
        <v>45</v>
      </c>
      <c r="G7" s="64">
        <v>2074.1999999999998</v>
      </c>
      <c r="H7" s="65">
        <v>1973.4</v>
      </c>
      <c r="J7" s="66">
        <v>169.435</v>
      </c>
      <c r="K7" s="67">
        <v>161.64400000000001</v>
      </c>
      <c r="L7" s="66">
        <v>212.988</v>
      </c>
    </row>
    <row r="8" spans="1:12" ht="24.75" customHeight="1" x14ac:dyDescent="0.25">
      <c r="A8" s="60">
        <f t="shared" si="0"/>
        <v>3</v>
      </c>
      <c r="B8" s="61" t="s">
        <v>136</v>
      </c>
      <c r="C8" s="62">
        <v>1968</v>
      </c>
      <c r="D8" s="63">
        <v>9</v>
      </c>
      <c r="E8" s="63">
        <v>1</v>
      </c>
      <c r="F8" s="63">
        <v>45</v>
      </c>
      <c r="G8" s="64">
        <v>2091</v>
      </c>
      <c r="H8" s="65">
        <v>1989</v>
      </c>
      <c r="J8" s="66">
        <v>170.58735999999999</v>
      </c>
      <c r="K8" s="67">
        <v>157.23677000000001</v>
      </c>
      <c r="L8" s="66">
        <v>44.43</v>
      </c>
    </row>
    <row r="9" spans="1:12" ht="24.75" customHeight="1" x14ac:dyDescent="0.25">
      <c r="A9" s="60">
        <f t="shared" si="0"/>
        <v>4</v>
      </c>
      <c r="B9" s="61" t="s">
        <v>137</v>
      </c>
      <c r="C9" s="62">
        <v>1966</v>
      </c>
      <c r="D9" s="63">
        <v>9</v>
      </c>
      <c r="E9" s="63">
        <v>4</v>
      </c>
      <c r="F9" s="63">
        <v>231</v>
      </c>
      <c r="G9" s="64">
        <v>11320</v>
      </c>
      <c r="H9" s="65">
        <v>11210</v>
      </c>
      <c r="J9" s="66">
        <v>952.77832000000001</v>
      </c>
      <c r="K9" s="67">
        <v>924.12240999999995</v>
      </c>
      <c r="L9" s="66">
        <v>602.01099999999997</v>
      </c>
    </row>
    <row r="10" spans="1:12" ht="24.75" customHeight="1" x14ac:dyDescent="0.25">
      <c r="A10" s="60">
        <f t="shared" si="0"/>
        <v>5</v>
      </c>
      <c r="B10" s="61" t="s">
        <v>138</v>
      </c>
      <c r="C10" s="62">
        <v>1965</v>
      </c>
      <c r="D10" s="63">
        <v>9</v>
      </c>
      <c r="E10" s="63">
        <v>4</v>
      </c>
      <c r="F10" s="63">
        <v>231</v>
      </c>
      <c r="G10" s="64">
        <v>11384.3</v>
      </c>
      <c r="H10" s="65">
        <v>11216</v>
      </c>
      <c r="J10" s="66">
        <v>962.53477999999996</v>
      </c>
      <c r="K10" s="67">
        <v>921.75737000000004</v>
      </c>
      <c r="L10" s="66">
        <v>981.125</v>
      </c>
    </row>
    <row r="11" spans="1:12" ht="24.75" customHeight="1" x14ac:dyDescent="0.25">
      <c r="A11" s="60">
        <f t="shared" si="0"/>
        <v>6</v>
      </c>
      <c r="B11" s="61" t="s">
        <v>139</v>
      </c>
      <c r="C11" s="62">
        <v>1966</v>
      </c>
      <c r="D11" s="63">
        <v>9</v>
      </c>
      <c r="E11" s="63">
        <v>1</v>
      </c>
      <c r="F11" s="63">
        <v>45</v>
      </c>
      <c r="G11" s="64">
        <v>2080.6999999999998</v>
      </c>
      <c r="H11" s="68">
        <v>1981.2</v>
      </c>
      <c r="J11" s="66">
        <v>170.00265999999999</v>
      </c>
      <c r="K11" s="67">
        <v>169.8904</v>
      </c>
      <c r="L11" s="66">
        <v>237.09</v>
      </c>
    </row>
    <row r="12" spans="1:12" ht="24.75" customHeight="1" x14ac:dyDescent="0.25">
      <c r="A12" s="60">
        <f t="shared" si="0"/>
        <v>7</v>
      </c>
      <c r="B12" s="61" t="s">
        <v>140</v>
      </c>
      <c r="C12" s="62">
        <v>1965</v>
      </c>
      <c r="D12" s="63">
        <v>5</v>
      </c>
      <c r="E12" s="63">
        <v>9</v>
      </c>
      <c r="F12" s="63">
        <v>134</v>
      </c>
      <c r="G12" s="64">
        <v>6040.3</v>
      </c>
      <c r="H12" s="65">
        <v>5577.8</v>
      </c>
      <c r="J12" s="66">
        <v>434.45697999999999</v>
      </c>
      <c r="K12" s="67">
        <v>422.38083</v>
      </c>
      <c r="L12" s="66">
        <v>931.28599999999994</v>
      </c>
    </row>
    <row r="13" spans="1:12" ht="24.75" customHeight="1" x14ac:dyDescent="0.25">
      <c r="A13" s="60">
        <f t="shared" si="0"/>
        <v>8</v>
      </c>
      <c r="B13" s="61" t="s">
        <v>141</v>
      </c>
      <c r="C13" s="62">
        <v>1967</v>
      </c>
      <c r="D13" s="63">
        <v>5</v>
      </c>
      <c r="E13" s="63">
        <v>6</v>
      </c>
      <c r="F13" s="63">
        <v>118</v>
      </c>
      <c r="G13" s="64">
        <v>5468.2</v>
      </c>
      <c r="H13" s="65">
        <v>5422</v>
      </c>
      <c r="J13" s="66">
        <v>461.46176000000003</v>
      </c>
      <c r="K13" s="67">
        <v>441.21546000000001</v>
      </c>
      <c r="L13" s="66">
        <v>314.21899999999999</v>
      </c>
    </row>
    <row r="14" spans="1:12" ht="24.75" customHeight="1" x14ac:dyDescent="0.25">
      <c r="A14" s="60">
        <f t="shared" si="0"/>
        <v>9</v>
      </c>
      <c r="B14" s="61" t="s">
        <v>142</v>
      </c>
      <c r="C14" s="62">
        <v>1967</v>
      </c>
      <c r="D14" s="63">
        <v>5</v>
      </c>
      <c r="E14" s="63">
        <v>6</v>
      </c>
      <c r="F14" s="63">
        <v>118</v>
      </c>
      <c r="G14" s="64">
        <v>5446.4</v>
      </c>
      <c r="H14" s="65">
        <v>5400.2</v>
      </c>
      <c r="J14" s="66">
        <v>456.08463999999998</v>
      </c>
      <c r="K14" s="67">
        <v>412.34023000000002</v>
      </c>
      <c r="L14" s="66">
        <v>434.92899999999997</v>
      </c>
    </row>
    <row r="15" spans="1:12" ht="24.75" customHeight="1" x14ac:dyDescent="0.25">
      <c r="A15" s="60">
        <f t="shared" si="0"/>
        <v>10</v>
      </c>
      <c r="B15" s="61" t="s">
        <v>143</v>
      </c>
      <c r="C15" s="69">
        <v>1987</v>
      </c>
      <c r="D15" s="63">
        <v>15</v>
      </c>
      <c r="E15" s="63">
        <v>1</v>
      </c>
      <c r="F15" s="63">
        <v>93</v>
      </c>
      <c r="G15" s="64">
        <v>4530.3</v>
      </c>
      <c r="H15" s="65">
        <v>4522</v>
      </c>
      <c r="J15" s="66">
        <v>387.80041999999997</v>
      </c>
      <c r="K15" s="67">
        <v>370.95197000000002</v>
      </c>
      <c r="L15" s="66">
        <v>45.165999999999997</v>
      </c>
    </row>
    <row r="16" spans="1:12" ht="24.75" customHeight="1" x14ac:dyDescent="0.25">
      <c r="A16" s="60">
        <f t="shared" si="0"/>
        <v>11</v>
      </c>
      <c r="B16" s="61" t="s">
        <v>144</v>
      </c>
      <c r="C16" s="62">
        <v>1969</v>
      </c>
      <c r="D16" s="63">
        <v>9</v>
      </c>
      <c r="E16" s="63">
        <v>6</v>
      </c>
      <c r="F16" s="63">
        <v>216</v>
      </c>
      <c r="G16" s="64">
        <v>11363.1</v>
      </c>
      <c r="H16" s="65">
        <v>11286.6</v>
      </c>
      <c r="J16" s="66">
        <v>882.96705999999995</v>
      </c>
      <c r="K16" s="67">
        <v>861.99514999999997</v>
      </c>
      <c r="L16" s="66">
        <v>338.36400000000003</v>
      </c>
    </row>
    <row r="17" spans="1:12" ht="24.75" customHeight="1" x14ac:dyDescent="0.25">
      <c r="A17" s="60">
        <f t="shared" si="0"/>
        <v>12</v>
      </c>
      <c r="B17" s="61" t="s">
        <v>145</v>
      </c>
      <c r="C17" s="62">
        <v>1964</v>
      </c>
      <c r="D17" s="63">
        <v>9</v>
      </c>
      <c r="E17" s="63">
        <v>1</v>
      </c>
      <c r="F17" s="63">
        <v>45</v>
      </c>
      <c r="G17" s="64">
        <v>2108.3000000000002</v>
      </c>
      <c r="H17" s="65">
        <v>2002</v>
      </c>
      <c r="J17" s="66">
        <v>171.75066000000001</v>
      </c>
      <c r="K17" s="67">
        <v>176.12622999999999</v>
      </c>
      <c r="L17" s="66">
        <v>530.66899999999998</v>
      </c>
    </row>
    <row r="18" spans="1:12" ht="24.75" customHeight="1" x14ac:dyDescent="0.25">
      <c r="A18" s="60">
        <f t="shared" si="0"/>
        <v>13</v>
      </c>
      <c r="B18" s="61" t="s">
        <v>146</v>
      </c>
      <c r="C18" s="62">
        <v>1965</v>
      </c>
      <c r="D18" s="63">
        <v>5</v>
      </c>
      <c r="E18" s="63">
        <v>6</v>
      </c>
      <c r="F18" s="63">
        <v>90</v>
      </c>
      <c r="G18" s="64">
        <v>4056.4</v>
      </c>
      <c r="H18" s="65">
        <v>4009.4</v>
      </c>
      <c r="J18" s="66">
        <v>344.07934</v>
      </c>
      <c r="K18" s="67">
        <v>329.50533000000001</v>
      </c>
      <c r="L18" s="66">
        <v>1017.0440000000001</v>
      </c>
    </row>
    <row r="19" spans="1:12" ht="24.75" customHeight="1" x14ac:dyDescent="0.25">
      <c r="A19" s="60">
        <f t="shared" si="0"/>
        <v>14</v>
      </c>
      <c r="B19" s="61" t="s">
        <v>147</v>
      </c>
      <c r="C19" s="62">
        <v>1967</v>
      </c>
      <c r="D19" s="63">
        <v>9</v>
      </c>
      <c r="E19" s="63">
        <v>1</v>
      </c>
      <c r="F19" s="63">
        <v>45</v>
      </c>
      <c r="G19" s="64">
        <v>2092.1999999999998</v>
      </c>
      <c r="H19" s="65">
        <v>1988.7</v>
      </c>
      <c r="J19" s="66">
        <v>170.62888000000001</v>
      </c>
      <c r="K19" s="67">
        <v>172.4401</v>
      </c>
      <c r="L19" s="66">
        <v>77.951999999999998</v>
      </c>
    </row>
    <row r="20" spans="1:12" ht="24.75" customHeight="1" x14ac:dyDescent="0.25">
      <c r="A20" s="60">
        <f t="shared" si="0"/>
        <v>15</v>
      </c>
      <c r="B20" s="61" t="s">
        <v>148</v>
      </c>
      <c r="C20" s="62">
        <v>1967</v>
      </c>
      <c r="D20" s="63">
        <v>9</v>
      </c>
      <c r="E20" s="63">
        <v>1</v>
      </c>
      <c r="F20" s="63">
        <v>45</v>
      </c>
      <c r="G20" s="64">
        <v>2115.3000000000002</v>
      </c>
      <c r="H20" s="65">
        <v>2001.3</v>
      </c>
      <c r="J20" s="66">
        <v>171.71279999999999</v>
      </c>
      <c r="K20" s="67">
        <v>164.60389000000001</v>
      </c>
      <c r="L20" s="66">
        <v>93.063999999999993</v>
      </c>
    </row>
    <row r="21" spans="1:12" ht="24.75" customHeight="1" x14ac:dyDescent="0.25">
      <c r="A21" s="60">
        <f t="shared" si="0"/>
        <v>16</v>
      </c>
      <c r="B21" s="61" t="s">
        <v>149</v>
      </c>
      <c r="C21" s="69">
        <v>1983</v>
      </c>
      <c r="D21" s="63">
        <v>15</v>
      </c>
      <c r="E21" s="63">
        <v>1</v>
      </c>
      <c r="F21" s="63">
        <v>33</v>
      </c>
      <c r="G21" s="64">
        <v>7143.1</v>
      </c>
      <c r="H21" s="65">
        <v>5918.6</v>
      </c>
      <c r="J21" s="66">
        <v>478.47257999999999</v>
      </c>
      <c r="K21" s="67">
        <v>489.72595999999999</v>
      </c>
      <c r="L21" s="66">
        <v>633.16800000000001</v>
      </c>
    </row>
    <row r="22" spans="1:12" ht="24.75" customHeight="1" x14ac:dyDescent="0.25">
      <c r="A22" s="60">
        <f t="shared" si="0"/>
        <v>17</v>
      </c>
      <c r="B22" s="61" t="s">
        <v>150</v>
      </c>
      <c r="C22" s="62">
        <v>1973</v>
      </c>
      <c r="D22" s="63">
        <v>9</v>
      </c>
      <c r="E22" s="63">
        <v>2</v>
      </c>
      <c r="F22" s="63">
        <v>32</v>
      </c>
      <c r="G22" s="64">
        <v>6788.3</v>
      </c>
      <c r="H22" s="65">
        <v>6116.1</v>
      </c>
      <c r="J22" s="66">
        <v>491.02638000000002</v>
      </c>
      <c r="K22" s="67">
        <v>441.21179000000001</v>
      </c>
      <c r="L22" s="66">
        <v>597.49</v>
      </c>
    </row>
    <row r="23" spans="1:12" ht="24.75" customHeight="1" x14ac:dyDescent="0.25">
      <c r="A23" s="60">
        <f t="shared" si="0"/>
        <v>18</v>
      </c>
      <c r="B23" s="61" t="s">
        <v>151</v>
      </c>
      <c r="C23" s="62">
        <v>1974</v>
      </c>
      <c r="D23" s="63">
        <v>9</v>
      </c>
      <c r="E23" s="63">
        <v>2</v>
      </c>
      <c r="F23" s="63">
        <v>32</v>
      </c>
      <c r="G23" s="68" t="s">
        <v>152</v>
      </c>
      <c r="H23" s="70">
        <v>6421.1</v>
      </c>
      <c r="J23" s="66">
        <v>515.46385999999995</v>
      </c>
      <c r="K23" s="67">
        <v>485.05430999999999</v>
      </c>
      <c r="L23" s="66">
        <v>457.25799999999998</v>
      </c>
    </row>
    <row r="24" spans="1:12" ht="24.75" customHeight="1" x14ac:dyDescent="0.25">
      <c r="A24" s="60">
        <f t="shared" si="0"/>
        <v>19</v>
      </c>
      <c r="B24" s="61" t="s">
        <v>153</v>
      </c>
      <c r="C24" s="62">
        <v>1974</v>
      </c>
      <c r="D24" s="63">
        <v>9</v>
      </c>
      <c r="E24" s="63">
        <v>2</v>
      </c>
      <c r="F24" s="63">
        <v>32</v>
      </c>
      <c r="G24" s="71">
        <v>6831.2</v>
      </c>
      <c r="H24" s="72">
        <v>6050.2</v>
      </c>
      <c r="J24" s="66">
        <v>517.24440000000004</v>
      </c>
      <c r="K24" s="67">
        <v>504.19553000000002</v>
      </c>
      <c r="L24" s="66">
        <v>38.777000000000001</v>
      </c>
    </row>
    <row r="25" spans="1:12" ht="24.75" customHeight="1" x14ac:dyDescent="0.25">
      <c r="A25" s="60">
        <f t="shared" si="0"/>
        <v>20</v>
      </c>
      <c r="B25" s="61" t="s">
        <v>154</v>
      </c>
      <c r="C25" s="62">
        <v>1975</v>
      </c>
      <c r="D25" s="63">
        <v>14</v>
      </c>
      <c r="E25" s="63">
        <v>1</v>
      </c>
      <c r="F25" s="63">
        <v>14</v>
      </c>
      <c r="G25" s="64">
        <v>5738.8</v>
      </c>
      <c r="H25" s="65">
        <v>5503.5</v>
      </c>
      <c r="J25" s="66">
        <v>445.75869999999998</v>
      </c>
      <c r="K25" s="67">
        <v>398.08085</v>
      </c>
      <c r="L25" s="66">
        <v>31.671999999999997</v>
      </c>
    </row>
    <row r="26" spans="1:12" ht="24.75" customHeight="1" x14ac:dyDescent="0.25">
      <c r="A26" s="60">
        <f t="shared" si="0"/>
        <v>21</v>
      </c>
      <c r="B26" s="61" t="s">
        <v>155</v>
      </c>
      <c r="C26" s="62">
        <v>1955</v>
      </c>
      <c r="D26" s="63">
        <v>5</v>
      </c>
      <c r="E26" s="63">
        <v>3</v>
      </c>
      <c r="F26" s="63">
        <v>17</v>
      </c>
      <c r="G26" s="64">
        <v>5585.5</v>
      </c>
      <c r="H26" s="65">
        <v>5185.2</v>
      </c>
      <c r="J26" s="66">
        <v>632.64400000000001</v>
      </c>
      <c r="K26" s="67">
        <v>338.27809999999999</v>
      </c>
      <c r="L26" s="66">
        <v>632.64400000000001</v>
      </c>
    </row>
    <row r="27" spans="1:12" ht="24.75" customHeight="1" x14ac:dyDescent="0.25">
      <c r="A27" s="60">
        <f t="shared" si="0"/>
        <v>22</v>
      </c>
      <c r="B27" s="61" t="s">
        <v>156</v>
      </c>
      <c r="C27" s="62">
        <v>1965</v>
      </c>
      <c r="D27" s="63">
        <v>5</v>
      </c>
      <c r="E27" s="63">
        <v>6</v>
      </c>
      <c r="F27" s="63">
        <v>90</v>
      </c>
      <c r="G27" s="64">
        <v>4055.7</v>
      </c>
      <c r="H27" s="65">
        <v>4006.9</v>
      </c>
      <c r="J27" s="66">
        <v>343.99596000000003</v>
      </c>
      <c r="K27" s="67">
        <v>331.58931000000001</v>
      </c>
      <c r="L27" s="66">
        <v>635.85899999999992</v>
      </c>
    </row>
    <row r="28" spans="1:12" ht="24.75" customHeight="1" x14ac:dyDescent="0.25">
      <c r="A28" s="60">
        <f t="shared" si="0"/>
        <v>23</v>
      </c>
      <c r="B28" s="61" t="s">
        <v>157</v>
      </c>
      <c r="C28" s="62">
        <v>1965</v>
      </c>
      <c r="D28" s="63">
        <v>5</v>
      </c>
      <c r="E28" s="63">
        <v>6</v>
      </c>
      <c r="F28" s="63">
        <v>90</v>
      </c>
      <c r="G28" s="64">
        <v>4062</v>
      </c>
      <c r="H28" s="65">
        <v>4011</v>
      </c>
      <c r="J28" s="66">
        <v>344.08562000000001</v>
      </c>
      <c r="K28" s="67">
        <v>309.50015999999999</v>
      </c>
      <c r="L28" s="66">
        <v>245.74</v>
      </c>
    </row>
    <row r="29" spans="1:12" ht="24.75" customHeight="1" x14ac:dyDescent="0.25">
      <c r="A29" s="60">
        <f t="shared" si="0"/>
        <v>24</v>
      </c>
      <c r="B29" s="61" t="s">
        <v>158</v>
      </c>
      <c r="C29" s="62">
        <v>1965</v>
      </c>
      <c r="D29" s="63">
        <v>5</v>
      </c>
      <c r="E29" s="63">
        <v>6</v>
      </c>
      <c r="F29" s="63">
        <v>90</v>
      </c>
      <c r="G29" s="64">
        <v>4062.9</v>
      </c>
      <c r="H29" s="73" t="s">
        <v>159</v>
      </c>
      <c r="J29" s="66">
        <v>339.98500000000001</v>
      </c>
      <c r="K29" s="67">
        <v>309.39962000000003</v>
      </c>
      <c r="L29" s="66">
        <v>266.303</v>
      </c>
    </row>
    <row r="30" spans="1:12" ht="24.75" customHeight="1" x14ac:dyDescent="0.25">
      <c r="A30" s="60">
        <f t="shared" si="0"/>
        <v>25</v>
      </c>
      <c r="B30" s="61" t="s">
        <v>160</v>
      </c>
      <c r="C30" s="62">
        <v>1968</v>
      </c>
      <c r="D30" s="63">
        <v>9</v>
      </c>
      <c r="E30" s="63">
        <v>6</v>
      </c>
      <c r="F30" s="63">
        <v>216</v>
      </c>
      <c r="G30" s="64">
        <v>12284</v>
      </c>
      <c r="H30" s="73" t="s">
        <v>161</v>
      </c>
      <c r="J30" s="66">
        <v>960.93074000000001</v>
      </c>
      <c r="K30" s="67">
        <v>902.71013000000005</v>
      </c>
      <c r="L30" s="66">
        <v>1728.4319999999998</v>
      </c>
    </row>
    <row r="31" spans="1:12" ht="24.75" customHeight="1" x14ac:dyDescent="0.25">
      <c r="A31" s="60">
        <f t="shared" si="0"/>
        <v>26</v>
      </c>
      <c r="B31" s="61" t="s">
        <v>162</v>
      </c>
      <c r="C31" s="62">
        <v>1969</v>
      </c>
      <c r="D31" s="63">
        <v>9</v>
      </c>
      <c r="E31" s="63">
        <v>10</v>
      </c>
      <c r="F31" s="63">
        <v>540</v>
      </c>
      <c r="G31" s="64">
        <v>31214.7</v>
      </c>
      <c r="H31" s="73" t="s">
        <v>163</v>
      </c>
      <c r="J31" s="66">
        <v>942.84820999999999</v>
      </c>
      <c r="K31" s="67">
        <v>958.34159999999997</v>
      </c>
      <c r="L31" s="66">
        <v>2631.6509999999998</v>
      </c>
    </row>
    <row r="32" spans="1:12" ht="24.75" customHeight="1" x14ac:dyDescent="0.25">
      <c r="A32" s="60">
        <f t="shared" si="0"/>
        <v>27</v>
      </c>
      <c r="B32" s="61" t="s">
        <v>164</v>
      </c>
      <c r="C32" s="62">
        <v>1968</v>
      </c>
      <c r="D32" s="63">
        <v>9</v>
      </c>
      <c r="E32" s="63">
        <v>6</v>
      </c>
      <c r="F32" s="63">
        <v>216</v>
      </c>
      <c r="G32" s="64">
        <v>11242.4</v>
      </c>
      <c r="H32" s="73" t="s">
        <v>165</v>
      </c>
      <c r="J32" s="66">
        <v>2268.6569399999998</v>
      </c>
      <c r="K32" s="67">
        <v>2136.5327600000001</v>
      </c>
      <c r="L32" s="66">
        <v>567.654</v>
      </c>
    </row>
    <row r="33" spans="1:1025" s="78" customFormat="1" ht="21.75" customHeight="1" x14ac:dyDescent="0.3">
      <c r="A33" s="74"/>
      <c r="B33" s="75" t="s">
        <v>166</v>
      </c>
      <c r="C33" s="76"/>
      <c r="D33" s="2"/>
      <c r="E33" s="2">
        <f>SUM(E6:E32)</f>
        <v>103</v>
      </c>
      <c r="F33" s="2">
        <f>SUM(F6:F32)</f>
        <v>3134</v>
      </c>
      <c r="G33" s="77">
        <f>SUM(G6:G32)</f>
        <v>183804.4</v>
      </c>
      <c r="H33" s="77">
        <f>SUM(H6:H32)</f>
        <v>125045.9</v>
      </c>
      <c r="J33" s="79">
        <v>15143.996050000002</v>
      </c>
      <c r="K33" s="79">
        <v>14209.96926</v>
      </c>
      <c r="L33" s="79">
        <v>14768</v>
      </c>
      <c r="AMI33" s="80"/>
    </row>
    <row r="34" spans="1:1025" s="230" customFormat="1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227"/>
      <c r="K34" s="228">
        <v>0.93832362429862082</v>
      </c>
      <c r="L34" s="228">
        <v>0.97517193950932113</v>
      </c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  <c r="RR34" s="54"/>
      <c r="RS34" s="54"/>
      <c r="RT34" s="54"/>
      <c r="RU34" s="54"/>
      <c r="RV34" s="54"/>
      <c r="RW34" s="54"/>
      <c r="RX34" s="54"/>
      <c r="RY34" s="54"/>
      <c r="RZ34" s="54"/>
      <c r="SA34" s="54"/>
      <c r="SB34" s="54"/>
      <c r="SC34" s="54"/>
      <c r="SD34" s="54"/>
      <c r="SE34" s="54"/>
      <c r="SF34" s="54"/>
      <c r="SG34" s="54"/>
      <c r="SH34" s="54"/>
      <c r="SI34" s="54"/>
      <c r="SJ34" s="54"/>
      <c r="SK34" s="54"/>
      <c r="SL34" s="54"/>
      <c r="SM34" s="54"/>
      <c r="SN34" s="54"/>
      <c r="SO34" s="54"/>
      <c r="SP34" s="54"/>
      <c r="SQ34" s="54"/>
      <c r="SR34" s="54"/>
      <c r="SS34" s="54"/>
      <c r="ST34" s="54"/>
      <c r="SU34" s="54"/>
      <c r="SV34" s="54"/>
      <c r="SW34" s="54"/>
      <c r="SX34" s="54"/>
      <c r="SY34" s="54"/>
      <c r="SZ34" s="54"/>
      <c r="TA34" s="54"/>
      <c r="TB34" s="54"/>
      <c r="TC34" s="54"/>
      <c r="TD34" s="54"/>
      <c r="TE34" s="54"/>
      <c r="TF34" s="54"/>
      <c r="TG34" s="54"/>
      <c r="TH34" s="54"/>
      <c r="TI34" s="54"/>
      <c r="TJ34" s="54"/>
      <c r="TK34" s="54"/>
      <c r="TL34" s="54"/>
      <c r="TM34" s="54"/>
      <c r="TN34" s="54"/>
      <c r="TO34" s="54"/>
      <c r="TP34" s="54"/>
      <c r="TQ34" s="54"/>
      <c r="TR34" s="54"/>
      <c r="TS34" s="54"/>
      <c r="TT34" s="54"/>
      <c r="TU34" s="54"/>
      <c r="TV34" s="54"/>
      <c r="TW34" s="54"/>
      <c r="TX34" s="54"/>
      <c r="TY34" s="54"/>
      <c r="TZ34" s="54"/>
      <c r="UA34" s="54"/>
      <c r="UB34" s="54"/>
      <c r="UC34" s="54"/>
      <c r="UD34" s="54"/>
      <c r="UE34" s="54"/>
      <c r="UF34" s="54"/>
      <c r="UG34" s="54"/>
      <c r="UH34" s="54"/>
      <c r="UI34" s="54"/>
      <c r="UJ34" s="54"/>
      <c r="UK34" s="54"/>
      <c r="UL34" s="54"/>
      <c r="UM34" s="54"/>
      <c r="UN34" s="54"/>
      <c r="UO34" s="54"/>
      <c r="UP34" s="54"/>
      <c r="UQ34" s="54"/>
      <c r="UR34" s="54"/>
      <c r="US34" s="54"/>
      <c r="UT34" s="54"/>
      <c r="UU34" s="54"/>
      <c r="UV34" s="54"/>
      <c r="UW34" s="54"/>
      <c r="UX34" s="54"/>
      <c r="UY34" s="54"/>
      <c r="UZ34" s="54"/>
      <c r="VA34" s="54"/>
      <c r="VB34" s="54"/>
      <c r="VC34" s="54"/>
      <c r="VD34" s="54"/>
      <c r="VE34" s="54"/>
      <c r="VF34" s="54"/>
      <c r="VG34" s="54"/>
      <c r="VH34" s="54"/>
      <c r="VI34" s="54"/>
      <c r="VJ34" s="54"/>
      <c r="VK34" s="54"/>
      <c r="VL34" s="54"/>
      <c r="VM34" s="54"/>
      <c r="VN34" s="54"/>
      <c r="VO34" s="54"/>
      <c r="VP34" s="54"/>
      <c r="VQ34" s="54"/>
      <c r="VR34" s="54"/>
      <c r="VS34" s="54"/>
      <c r="VT34" s="54"/>
      <c r="VU34" s="54"/>
      <c r="VV34" s="54"/>
      <c r="VW34" s="54"/>
      <c r="VX34" s="54"/>
      <c r="VY34" s="54"/>
      <c r="VZ34" s="54"/>
      <c r="WA34" s="54"/>
      <c r="WB34" s="54"/>
      <c r="WC34" s="54"/>
      <c r="WD34" s="54"/>
      <c r="WE34" s="54"/>
      <c r="WF34" s="54"/>
      <c r="WG34" s="54"/>
      <c r="WH34" s="54"/>
      <c r="WI34" s="54"/>
      <c r="WJ34" s="54"/>
      <c r="WK34" s="54"/>
      <c r="WL34" s="54"/>
      <c r="WM34" s="54"/>
      <c r="WN34" s="54"/>
      <c r="WO34" s="54"/>
      <c r="WP34" s="54"/>
      <c r="WQ34" s="54"/>
      <c r="WR34" s="54"/>
      <c r="WS34" s="54"/>
      <c r="WT34" s="54"/>
      <c r="WU34" s="54"/>
      <c r="WV34" s="54"/>
      <c r="WW34" s="54"/>
      <c r="WX34" s="54"/>
      <c r="WY34" s="54"/>
      <c r="WZ34" s="54"/>
      <c r="XA34" s="54"/>
      <c r="XB34" s="54"/>
      <c r="XC34" s="54"/>
      <c r="XD34" s="54"/>
      <c r="XE34" s="54"/>
      <c r="XF34" s="54"/>
      <c r="XG34" s="54"/>
      <c r="XH34" s="54"/>
      <c r="XI34" s="54"/>
      <c r="XJ34" s="54"/>
      <c r="XK34" s="54"/>
      <c r="XL34" s="54"/>
      <c r="XM34" s="54"/>
      <c r="XN34" s="54"/>
      <c r="XO34" s="54"/>
      <c r="XP34" s="54"/>
      <c r="XQ34" s="54"/>
      <c r="XR34" s="54"/>
      <c r="XS34" s="54"/>
      <c r="XT34" s="54"/>
      <c r="XU34" s="54"/>
      <c r="XV34" s="54"/>
      <c r="XW34" s="54"/>
      <c r="XX34" s="54"/>
      <c r="XY34" s="54"/>
      <c r="XZ34" s="54"/>
      <c r="YA34" s="54"/>
      <c r="YB34" s="54"/>
      <c r="YC34" s="54"/>
      <c r="YD34" s="54"/>
      <c r="YE34" s="54"/>
      <c r="YF34" s="54"/>
      <c r="YG34" s="54"/>
      <c r="YH34" s="54"/>
      <c r="YI34" s="54"/>
      <c r="YJ34" s="54"/>
      <c r="YK34" s="54"/>
      <c r="YL34" s="54"/>
      <c r="YM34" s="54"/>
      <c r="YN34" s="54"/>
      <c r="YO34" s="54"/>
      <c r="YP34" s="54"/>
      <c r="YQ34" s="54"/>
      <c r="YR34" s="54"/>
      <c r="YS34" s="54"/>
      <c r="YT34" s="54"/>
      <c r="YU34" s="54"/>
      <c r="YV34" s="54"/>
      <c r="YW34" s="54"/>
      <c r="YX34" s="54"/>
      <c r="YY34" s="54"/>
      <c r="YZ34" s="54"/>
      <c r="ZA34" s="54"/>
      <c r="ZB34" s="54"/>
      <c r="ZC34" s="54"/>
      <c r="ZD34" s="54"/>
      <c r="ZE34" s="54"/>
      <c r="ZF34" s="54"/>
      <c r="ZG34" s="54"/>
      <c r="ZH34" s="54"/>
      <c r="ZI34" s="54"/>
      <c r="ZJ34" s="54"/>
      <c r="ZK34" s="54"/>
      <c r="ZL34" s="54"/>
      <c r="ZM34" s="54"/>
      <c r="ZN34" s="54"/>
      <c r="ZO34" s="54"/>
      <c r="ZP34" s="54"/>
      <c r="ZQ34" s="54"/>
      <c r="ZR34" s="54"/>
      <c r="ZS34" s="54"/>
      <c r="ZT34" s="54"/>
      <c r="ZU34" s="54"/>
      <c r="ZV34" s="54"/>
      <c r="ZW34" s="54"/>
      <c r="ZX34" s="54"/>
      <c r="ZY34" s="54"/>
      <c r="ZZ34" s="54"/>
      <c r="AAA34" s="54"/>
      <c r="AAB34" s="54"/>
      <c r="AAC34" s="54"/>
      <c r="AAD34" s="54"/>
      <c r="AAE34" s="54"/>
      <c r="AAF34" s="54"/>
      <c r="AAG34" s="54"/>
      <c r="AAH34" s="54"/>
      <c r="AAI34" s="54"/>
      <c r="AAJ34" s="54"/>
      <c r="AAK34" s="54"/>
      <c r="AAL34" s="54"/>
      <c r="AAM34" s="54"/>
      <c r="AAN34" s="54"/>
      <c r="AAO34" s="54"/>
      <c r="AAP34" s="54"/>
      <c r="AAQ34" s="54"/>
      <c r="AAR34" s="54"/>
      <c r="AAS34" s="54"/>
      <c r="AAT34" s="54"/>
      <c r="AAU34" s="54"/>
      <c r="AAV34" s="54"/>
      <c r="AAW34" s="54"/>
      <c r="AAX34" s="54"/>
      <c r="AAY34" s="54"/>
      <c r="AAZ34" s="54"/>
      <c r="ABA34" s="54"/>
      <c r="ABB34" s="54"/>
      <c r="ABC34" s="54"/>
      <c r="ABD34" s="54"/>
      <c r="ABE34" s="54"/>
      <c r="ABF34" s="54"/>
      <c r="ABG34" s="54"/>
      <c r="ABH34" s="54"/>
      <c r="ABI34" s="54"/>
      <c r="ABJ34" s="54"/>
      <c r="ABK34" s="54"/>
      <c r="ABL34" s="54"/>
      <c r="ABM34" s="54"/>
      <c r="ABN34" s="54"/>
      <c r="ABO34" s="54"/>
      <c r="ABP34" s="54"/>
      <c r="ABQ34" s="54"/>
      <c r="ABR34" s="54"/>
      <c r="ABS34" s="54"/>
      <c r="ABT34" s="54"/>
      <c r="ABU34" s="54"/>
      <c r="ABV34" s="54"/>
      <c r="ABW34" s="54"/>
      <c r="ABX34" s="54"/>
      <c r="ABY34" s="54"/>
      <c r="ABZ34" s="54"/>
      <c r="ACA34" s="54"/>
      <c r="ACB34" s="54"/>
      <c r="ACC34" s="54"/>
      <c r="ACD34" s="54"/>
      <c r="ACE34" s="54"/>
      <c r="ACF34" s="54"/>
      <c r="ACG34" s="54"/>
      <c r="ACH34" s="54"/>
      <c r="ACI34" s="54"/>
      <c r="ACJ34" s="54"/>
      <c r="ACK34" s="54"/>
      <c r="ACL34" s="54"/>
      <c r="ACM34" s="54"/>
      <c r="ACN34" s="54"/>
      <c r="ACO34" s="54"/>
      <c r="ACP34" s="54"/>
      <c r="ACQ34" s="54"/>
      <c r="ACR34" s="54"/>
      <c r="ACS34" s="54"/>
      <c r="ACT34" s="54"/>
      <c r="ACU34" s="54"/>
      <c r="ACV34" s="54"/>
      <c r="ACW34" s="54"/>
      <c r="ACX34" s="54"/>
      <c r="ACY34" s="54"/>
      <c r="ACZ34" s="54"/>
      <c r="ADA34" s="54"/>
      <c r="ADB34" s="54"/>
      <c r="ADC34" s="54"/>
      <c r="ADD34" s="54"/>
      <c r="ADE34" s="54"/>
      <c r="ADF34" s="54"/>
      <c r="ADG34" s="54"/>
      <c r="ADH34" s="54"/>
      <c r="ADI34" s="54"/>
      <c r="ADJ34" s="54"/>
      <c r="ADK34" s="54"/>
      <c r="ADL34" s="54"/>
      <c r="ADM34" s="54"/>
      <c r="ADN34" s="54"/>
      <c r="ADO34" s="54"/>
      <c r="ADP34" s="54"/>
      <c r="ADQ34" s="54"/>
      <c r="ADR34" s="54"/>
      <c r="ADS34" s="54"/>
      <c r="ADT34" s="54"/>
      <c r="ADU34" s="54"/>
      <c r="ADV34" s="54"/>
      <c r="ADW34" s="54"/>
      <c r="ADX34" s="54"/>
      <c r="ADY34" s="54"/>
      <c r="ADZ34" s="54"/>
      <c r="AEA34" s="54"/>
      <c r="AEB34" s="54"/>
      <c r="AEC34" s="54"/>
      <c r="AED34" s="54"/>
      <c r="AEE34" s="54"/>
      <c r="AEF34" s="54"/>
      <c r="AEG34" s="54"/>
      <c r="AEH34" s="54"/>
      <c r="AEI34" s="54"/>
      <c r="AEJ34" s="54"/>
      <c r="AEK34" s="54"/>
      <c r="AEL34" s="54"/>
      <c r="AEM34" s="54"/>
      <c r="AEN34" s="54"/>
      <c r="AEO34" s="54"/>
      <c r="AEP34" s="54"/>
      <c r="AEQ34" s="54"/>
      <c r="AER34" s="54"/>
      <c r="AES34" s="54"/>
      <c r="AET34" s="54"/>
      <c r="AEU34" s="54"/>
      <c r="AEV34" s="54"/>
      <c r="AEW34" s="54"/>
      <c r="AEX34" s="54"/>
      <c r="AEY34" s="54"/>
      <c r="AEZ34" s="54"/>
      <c r="AFA34" s="54"/>
      <c r="AFB34" s="54"/>
      <c r="AFC34" s="54"/>
      <c r="AFD34" s="54"/>
      <c r="AFE34" s="54"/>
      <c r="AFF34" s="54"/>
      <c r="AFG34" s="54"/>
      <c r="AFH34" s="54"/>
      <c r="AFI34" s="54"/>
      <c r="AFJ34" s="54"/>
      <c r="AFK34" s="54"/>
      <c r="AFL34" s="54"/>
      <c r="AFM34" s="54"/>
      <c r="AFN34" s="54"/>
      <c r="AFO34" s="54"/>
      <c r="AFP34" s="54"/>
      <c r="AFQ34" s="54"/>
      <c r="AFR34" s="54"/>
      <c r="AFS34" s="54"/>
      <c r="AFT34" s="54"/>
      <c r="AFU34" s="54"/>
      <c r="AFV34" s="54"/>
      <c r="AFW34" s="54"/>
      <c r="AFX34" s="54"/>
      <c r="AFY34" s="54"/>
      <c r="AFZ34" s="54"/>
      <c r="AGA34" s="54"/>
      <c r="AGB34" s="54"/>
      <c r="AGC34" s="54"/>
      <c r="AGD34" s="54"/>
      <c r="AGE34" s="54"/>
      <c r="AGF34" s="54"/>
      <c r="AGG34" s="54"/>
      <c r="AGH34" s="54"/>
      <c r="AGI34" s="54"/>
      <c r="AGJ34" s="54"/>
      <c r="AGK34" s="54"/>
      <c r="AGL34" s="54"/>
      <c r="AGM34" s="54"/>
      <c r="AGN34" s="54"/>
      <c r="AGO34" s="54"/>
      <c r="AGP34" s="54"/>
      <c r="AGQ34" s="54"/>
      <c r="AGR34" s="54"/>
      <c r="AGS34" s="54"/>
      <c r="AGT34" s="54"/>
      <c r="AGU34" s="54"/>
      <c r="AGV34" s="54"/>
      <c r="AGW34" s="54"/>
      <c r="AGX34" s="54"/>
      <c r="AGY34" s="54"/>
      <c r="AGZ34" s="54"/>
      <c r="AHA34" s="54"/>
      <c r="AHB34" s="54"/>
      <c r="AHC34" s="54"/>
      <c r="AHD34" s="54"/>
      <c r="AHE34" s="54"/>
      <c r="AHF34" s="54"/>
      <c r="AHG34" s="54"/>
      <c r="AHH34" s="54"/>
      <c r="AHI34" s="54"/>
      <c r="AHJ34" s="54"/>
      <c r="AHK34" s="54"/>
      <c r="AHL34" s="54"/>
      <c r="AHM34" s="54"/>
      <c r="AHN34" s="54"/>
      <c r="AHO34" s="54"/>
      <c r="AHP34" s="54"/>
      <c r="AHQ34" s="54"/>
      <c r="AHR34" s="54"/>
      <c r="AHS34" s="54"/>
      <c r="AHT34" s="54"/>
      <c r="AHU34" s="54"/>
      <c r="AHV34" s="54"/>
      <c r="AHW34" s="54"/>
      <c r="AHX34" s="54"/>
      <c r="AHY34" s="54"/>
      <c r="AHZ34" s="54"/>
      <c r="AIA34" s="54"/>
      <c r="AIB34" s="54"/>
      <c r="AIC34" s="54"/>
      <c r="AID34" s="54"/>
      <c r="AIE34" s="54"/>
      <c r="AIF34" s="54"/>
      <c r="AIG34" s="54"/>
      <c r="AIH34" s="54"/>
      <c r="AII34" s="54"/>
      <c r="AIJ34" s="54"/>
      <c r="AIK34" s="54"/>
      <c r="AIL34" s="54"/>
      <c r="AIM34" s="54"/>
      <c r="AIN34" s="54"/>
      <c r="AIO34" s="54"/>
      <c r="AIP34" s="54"/>
      <c r="AIQ34" s="54"/>
      <c r="AIR34" s="54"/>
      <c r="AIS34" s="54"/>
      <c r="AIT34" s="54"/>
      <c r="AIU34" s="54"/>
      <c r="AIV34" s="54"/>
      <c r="AIW34" s="54"/>
      <c r="AIX34" s="54"/>
      <c r="AIY34" s="54"/>
      <c r="AIZ34" s="54"/>
      <c r="AJA34" s="54"/>
      <c r="AJB34" s="54"/>
      <c r="AJC34" s="54"/>
      <c r="AJD34" s="54"/>
      <c r="AJE34" s="54"/>
      <c r="AJF34" s="54"/>
      <c r="AJG34" s="54"/>
      <c r="AJH34" s="54"/>
      <c r="AJI34" s="54"/>
      <c r="AJJ34" s="54"/>
      <c r="AJK34" s="54"/>
      <c r="AJL34" s="54"/>
      <c r="AJM34" s="54"/>
      <c r="AJN34" s="54"/>
      <c r="AJO34" s="54"/>
      <c r="AJP34" s="54"/>
      <c r="AJQ34" s="54"/>
      <c r="AJR34" s="54"/>
      <c r="AJS34" s="54"/>
      <c r="AJT34" s="54"/>
      <c r="AJU34" s="54"/>
      <c r="AJV34" s="54"/>
      <c r="AJW34" s="54"/>
      <c r="AJX34" s="54"/>
      <c r="AJY34" s="54"/>
      <c r="AJZ34" s="54"/>
      <c r="AKA34" s="54"/>
      <c r="AKB34" s="54"/>
      <c r="AKC34" s="54"/>
      <c r="AKD34" s="54"/>
      <c r="AKE34" s="54"/>
      <c r="AKF34" s="54"/>
      <c r="AKG34" s="54"/>
      <c r="AKH34" s="54"/>
      <c r="AKI34" s="54"/>
      <c r="AKJ34" s="54"/>
      <c r="AKK34" s="54"/>
      <c r="AKL34" s="54"/>
      <c r="AKM34" s="54"/>
      <c r="AKN34" s="54"/>
      <c r="AKO34" s="54"/>
      <c r="AKP34" s="54"/>
      <c r="AKQ34" s="54"/>
      <c r="AKR34" s="54"/>
      <c r="AKS34" s="54"/>
      <c r="AKT34" s="54"/>
      <c r="AKU34" s="54"/>
      <c r="AKV34" s="54"/>
      <c r="AKW34" s="54"/>
      <c r="AKX34" s="54"/>
      <c r="AKY34" s="54"/>
      <c r="AKZ34" s="54"/>
      <c r="ALA34" s="54"/>
      <c r="ALB34" s="54"/>
      <c r="ALC34" s="54"/>
      <c r="ALD34" s="54"/>
      <c r="ALE34" s="54"/>
      <c r="ALF34" s="54"/>
      <c r="ALG34" s="54"/>
      <c r="ALH34" s="54"/>
      <c r="ALI34" s="54"/>
      <c r="ALJ34" s="54"/>
      <c r="ALK34" s="54"/>
      <c r="ALL34" s="54"/>
      <c r="ALM34" s="54"/>
      <c r="ALN34" s="54"/>
      <c r="ALO34" s="54"/>
      <c r="ALP34" s="54"/>
      <c r="ALQ34" s="54"/>
      <c r="ALR34" s="54"/>
      <c r="ALS34" s="54"/>
      <c r="ALT34" s="54"/>
      <c r="ALU34" s="54"/>
      <c r="ALV34" s="54"/>
      <c r="ALW34" s="54"/>
      <c r="ALX34" s="54"/>
      <c r="ALY34" s="54"/>
      <c r="ALZ34" s="54"/>
      <c r="AMA34" s="54"/>
      <c r="AMB34" s="54"/>
      <c r="AMC34" s="54"/>
      <c r="AMD34" s="54"/>
      <c r="AME34" s="54"/>
      <c r="AMF34" s="54"/>
      <c r="AMG34" s="54"/>
      <c r="AMH34" s="54"/>
      <c r="AMI34" s="229"/>
      <c r="AMJ34" s="229"/>
      <c r="AMK34" s="229"/>
    </row>
    <row r="35" spans="1:1025" x14ac:dyDescent="0.25">
      <c r="G35" s="56"/>
      <c r="H35" s="56"/>
    </row>
    <row r="36" spans="1:1025" x14ac:dyDescent="0.25">
      <c r="G36" s="56"/>
      <c r="H36" s="56"/>
    </row>
  </sheetData>
  <autoFilter ref="A4:B4" xr:uid="{00000000-0009-0000-0000-00000D000000}"/>
  <mergeCells count="12">
    <mergeCell ref="A1:L1"/>
    <mergeCell ref="A2:L2"/>
    <mergeCell ref="C4:C5"/>
    <mergeCell ref="D4:D5"/>
    <mergeCell ref="E4:E5"/>
    <mergeCell ref="F4:F5"/>
    <mergeCell ref="G4:H4"/>
    <mergeCell ref="J4:J5"/>
    <mergeCell ref="K4:K5"/>
    <mergeCell ref="L4:L5"/>
    <mergeCell ref="B4:B5"/>
    <mergeCell ref="A4:A5"/>
  </mergeCells>
  <pageMargins left="0.70833333333333304" right="0.31527777777777799" top="0.55138888888888904" bottom="0.55138888888888904" header="0.51180555555555496" footer="0.51180555555555496"/>
  <pageSetup paperSize="9" scale="9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AMK167"/>
  <sheetViews>
    <sheetView tabSelected="1" zoomScale="110" zoomScaleNormal="110" workbookViewId="0">
      <pane xSplit="6" ySplit="8" topLeftCell="H9" activePane="bottomRight" state="frozen"/>
      <selection pane="topRight" activeCell="G1" sqref="G1"/>
      <selection pane="bottomLeft" activeCell="A91" sqref="A91"/>
      <selection pane="bottomRight" sqref="A1:H1"/>
    </sheetView>
  </sheetViews>
  <sheetFormatPr defaultRowHeight="15" outlineLevelRow="1" outlineLevelCol="1" x14ac:dyDescent="0.25"/>
  <cols>
    <col min="1" max="1" width="4.7109375" style="8" customWidth="1"/>
    <col min="2" max="2" width="27" style="9" customWidth="1"/>
    <col min="3" max="3" width="10.28515625" style="9" customWidth="1"/>
    <col min="4" max="4" width="7" style="8" customWidth="1"/>
    <col min="5" max="5" width="11" style="10" customWidth="1"/>
    <col min="6" max="6" width="12.42578125" style="11" customWidth="1"/>
    <col min="7" max="7" width="15" style="8" customWidth="1"/>
    <col min="8" max="8" width="16" style="8" customWidth="1"/>
    <col min="9" max="9" width="12.7109375" style="9" customWidth="1"/>
    <col min="10" max="11" width="9.140625" style="9" hidden="1" customWidth="1" outlineLevel="1"/>
    <col min="12" max="12" width="9.42578125" style="9" hidden="1" customWidth="1" outlineLevel="1"/>
    <col min="13" max="21" width="9.140625" style="9" hidden="1" customWidth="1" outlineLevel="1"/>
    <col min="22" max="22" width="10.7109375" style="9" hidden="1" customWidth="1" outlineLevel="1"/>
    <col min="23" max="23" width="9.140625" style="9" customWidth="1" collapsed="1"/>
    <col min="24" max="24" width="9.140625" style="9" customWidth="1"/>
    <col min="25" max="51" width="9.140625" style="81" hidden="1" customWidth="1" outlineLevel="1"/>
    <col min="52" max="52" width="9.140625" style="9" hidden="1" customWidth="1" outlineLevel="1"/>
    <col min="53" max="53" width="9.140625" style="9" customWidth="1" collapsed="1"/>
    <col min="54" max="256" width="9.140625" style="9" customWidth="1"/>
    <col min="257" max="257" width="4.7109375" style="9" customWidth="1"/>
    <col min="258" max="258" width="27" style="9" customWidth="1"/>
    <col min="259" max="259" width="13.140625" style="9" customWidth="1"/>
    <col min="260" max="260" width="11.85546875" style="9" customWidth="1"/>
    <col min="261" max="261" width="12.42578125" style="9" customWidth="1"/>
    <col min="262" max="262" width="15" style="9" customWidth="1"/>
    <col min="263" max="263" width="16" style="9" customWidth="1"/>
    <col min="264" max="264" width="11.5703125" style="9" hidden="1" customWidth="1"/>
    <col min="265" max="265" width="12.7109375" style="9" customWidth="1"/>
    <col min="266" max="267" width="9.140625" style="9" customWidth="1"/>
    <col min="268" max="268" width="9.42578125" style="9" customWidth="1"/>
    <col min="269" max="512" width="9.140625" style="9" customWidth="1"/>
    <col min="513" max="513" width="4.7109375" style="9" customWidth="1"/>
    <col min="514" max="514" width="27" style="9" customWidth="1"/>
    <col min="515" max="515" width="13.140625" style="9" customWidth="1"/>
    <col min="516" max="516" width="11.85546875" style="9" customWidth="1"/>
    <col min="517" max="517" width="12.42578125" style="9" customWidth="1"/>
    <col min="518" max="518" width="15" style="9" customWidth="1"/>
    <col min="519" max="519" width="16" style="9" customWidth="1"/>
    <col min="520" max="520" width="11.5703125" style="9" hidden="1" customWidth="1"/>
    <col min="521" max="521" width="12.7109375" style="9" customWidth="1"/>
    <col min="522" max="523" width="9.140625" style="9" customWidth="1"/>
    <col min="524" max="524" width="9.42578125" style="9" customWidth="1"/>
    <col min="525" max="768" width="9.140625" style="9" customWidth="1"/>
    <col min="769" max="769" width="4.7109375" style="9" customWidth="1"/>
    <col min="770" max="770" width="27" style="9" customWidth="1"/>
    <col min="771" max="771" width="13.140625" style="9" customWidth="1"/>
    <col min="772" max="772" width="11.85546875" style="9" customWidth="1"/>
    <col min="773" max="773" width="12.42578125" style="9" customWidth="1"/>
    <col min="774" max="774" width="15" style="9" customWidth="1"/>
    <col min="775" max="775" width="16" style="9" customWidth="1"/>
    <col min="776" max="776" width="11.5703125" style="9" hidden="1" customWidth="1"/>
    <col min="777" max="777" width="12.7109375" style="9" customWidth="1"/>
    <col min="778" max="779" width="9.140625" style="9" customWidth="1"/>
    <col min="780" max="780" width="9.42578125" style="9" customWidth="1"/>
    <col min="781" max="1025" width="9.140625" style="9" customWidth="1"/>
  </cols>
  <sheetData>
    <row r="1" spans="1:51" s="12" customFormat="1" ht="12.75" customHeight="1" x14ac:dyDescent="0.2">
      <c r="A1" s="233" t="s">
        <v>167</v>
      </c>
      <c r="B1" s="233"/>
      <c r="C1" s="233"/>
      <c r="D1" s="233"/>
      <c r="E1" s="233"/>
      <c r="F1" s="233"/>
      <c r="G1" s="233"/>
      <c r="H1" s="233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s="13" customFormat="1" ht="12.75" customHeight="1" x14ac:dyDescent="0.2">
      <c r="A2" s="233" t="s">
        <v>168</v>
      </c>
      <c r="B2" s="233"/>
      <c r="C2" s="233"/>
      <c r="D2" s="233"/>
      <c r="E2" s="233"/>
      <c r="F2" s="233"/>
      <c r="G2" s="233"/>
      <c r="H2" s="233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ht="12.75" customHeight="1" x14ac:dyDescent="0.25">
      <c r="A3" s="249" t="s">
        <v>169</v>
      </c>
      <c r="B3" s="249"/>
      <c r="C3" s="249"/>
      <c r="D3" s="249"/>
      <c r="E3" s="249"/>
      <c r="F3" s="249"/>
      <c r="G3" s="249"/>
      <c r="H3" s="249"/>
    </row>
    <row r="4" spans="1:51" s="8" customFormat="1" ht="12.75" customHeight="1" x14ac:dyDescent="0.2">
      <c r="A4" s="250" t="s">
        <v>11</v>
      </c>
      <c r="B4" s="250" t="s">
        <v>170</v>
      </c>
      <c r="C4" s="250" t="s">
        <v>171</v>
      </c>
      <c r="D4" s="250" t="s">
        <v>14</v>
      </c>
      <c r="E4" s="250" t="s">
        <v>172</v>
      </c>
      <c r="F4" s="251" t="s">
        <v>16</v>
      </c>
      <c r="G4" s="250" t="s">
        <v>17</v>
      </c>
      <c r="H4" s="250" t="s">
        <v>173</v>
      </c>
      <c r="J4" s="82"/>
      <c r="K4" s="82"/>
      <c r="L4" s="82"/>
      <c r="P4" s="83"/>
      <c r="Q4" s="83"/>
      <c r="R4" s="83"/>
      <c r="Y4" s="84">
        <v>1</v>
      </c>
      <c r="Z4" s="84">
        <f t="shared" ref="Z4:AY4" si="0">Y4+1</f>
        <v>2</v>
      </c>
      <c r="AA4" s="84">
        <f t="shared" si="0"/>
        <v>3</v>
      </c>
      <c r="AB4" s="84">
        <f t="shared" si="0"/>
        <v>4</v>
      </c>
      <c r="AC4" s="84">
        <f t="shared" si="0"/>
        <v>5</v>
      </c>
      <c r="AD4" s="84">
        <f t="shared" si="0"/>
        <v>6</v>
      </c>
      <c r="AE4" s="84">
        <f t="shared" si="0"/>
        <v>7</v>
      </c>
      <c r="AF4" s="84">
        <f t="shared" si="0"/>
        <v>8</v>
      </c>
      <c r="AG4" s="84">
        <f t="shared" si="0"/>
        <v>9</v>
      </c>
      <c r="AH4" s="84">
        <f t="shared" si="0"/>
        <v>10</v>
      </c>
      <c r="AI4" s="84">
        <f t="shared" si="0"/>
        <v>11</v>
      </c>
      <c r="AJ4" s="84">
        <f t="shared" si="0"/>
        <v>12</v>
      </c>
      <c r="AK4" s="84">
        <f t="shared" si="0"/>
        <v>13</v>
      </c>
      <c r="AL4" s="84">
        <f t="shared" si="0"/>
        <v>14</v>
      </c>
      <c r="AM4" s="84">
        <f t="shared" si="0"/>
        <v>15</v>
      </c>
      <c r="AN4" s="84">
        <f t="shared" si="0"/>
        <v>16</v>
      </c>
      <c r="AO4" s="84">
        <f t="shared" si="0"/>
        <v>17</v>
      </c>
      <c r="AP4" s="84">
        <f t="shared" si="0"/>
        <v>18</v>
      </c>
      <c r="AQ4" s="84">
        <f t="shared" si="0"/>
        <v>19</v>
      </c>
      <c r="AR4" s="84">
        <f t="shared" si="0"/>
        <v>20</v>
      </c>
      <c r="AS4" s="84">
        <f t="shared" si="0"/>
        <v>21</v>
      </c>
      <c r="AT4" s="84">
        <f t="shared" si="0"/>
        <v>22</v>
      </c>
      <c r="AU4" s="84">
        <f t="shared" si="0"/>
        <v>23</v>
      </c>
      <c r="AV4" s="84">
        <f t="shared" si="0"/>
        <v>24</v>
      </c>
      <c r="AW4" s="84">
        <f t="shared" si="0"/>
        <v>25</v>
      </c>
      <c r="AX4" s="84">
        <f t="shared" si="0"/>
        <v>26</v>
      </c>
      <c r="AY4" s="84">
        <f t="shared" si="0"/>
        <v>27</v>
      </c>
    </row>
    <row r="5" spans="1:51" s="8" customFormat="1" ht="6.75" customHeight="1" x14ac:dyDescent="0.2">
      <c r="A5" s="250"/>
      <c r="B5" s="250"/>
      <c r="C5" s="250"/>
      <c r="D5" s="250"/>
      <c r="E5" s="250"/>
      <c r="F5" s="251"/>
      <c r="G5" s="250"/>
      <c r="H5" s="250"/>
      <c r="Y5" s="252" t="str">
        <f>списокМКД!B6</f>
        <v>Белградская ул., д. 18</v>
      </c>
      <c r="Z5" s="252" t="str">
        <f>списокМКД!B7</f>
        <v>Будапештская ул., д. 28</v>
      </c>
      <c r="AA5" s="252" t="str">
        <f>списокМКД!B8</f>
        <v>Будапештская ул., д. 32</v>
      </c>
      <c r="AB5" s="252" t="str">
        <f>списокМКД!B9</f>
        <v>Будапештская ул., д. 38, корп.4</v>
      </c>
      <c r="AC5" s="252" t="str">
        <f>списокМКД!B10</f>
        <v>Будапештская ул., д. 42, корп.3</v>
      </c>
      <c r="AD5" s="252" t="str">
        <f>списокМКД!B11</f>
        <v>Будапештская ул., д. 42, корп.5</v>
      </c>
      <c r="AE5" s="252" t="str">
        <f>списокМКД!B12</f>
        <v>Будапештская ул., д. 46</v>
      </c>
      <c r="AF5" s="252" t="str">
        <f>списокМКД!B13</f>
        <v>Бухарестская ул., д. 31, корп.2</v>
      </c>
      <c r="AG5" s="252" t="str">
        <f>списокМКД!B14</f>
        <v>Бухарестская ул., д. 31, корп.4</v>
      </c>
      <c r="AH5" s="252" t="str">
        <f>списокМКД!B15</f>
        <v>Бухарестская ул., д. 31, корп.5</v>
      </c>
      <c r="AI5" s="252" t="str">
        <f>списокМКД!B16</f>
        <v>Бухарестская ул., д. 33, корп.1</v>
      </c>
      <c r="AJ5" s="252" t="str">
        <f>списокМКД!B17</f>
        <v>Бухарестская ул., д. 33, корп.3</v>
      </c>
      <c r="AK5" s="252" t="str">
        <f>списокМКД!B18</f>
        <v>Бухарестская ул., д. 35, корп.2</v>
      </c>
      <c r="AL5" s="252" t="str">
        <f>списокМКД!B19</f>
        <v>Бухарестская ул., д. 37, корп.1</v>
      </c>
      <c r="AM5" s="252" t="str">
        <f>списокМКД!B20</f>
        <v>Бухарестская ул., д. 39, корп.4</v>
      </c>
      <c r="AN5" s="252" t="str">
        <f>списокМКД!B21</f>
        <v>Бухарестская ул., д. 128, корп.2</v>
      </c>
      <c r="AO5" s="252" t="str">
        <f>списокМКД!B22</f>
        <v>ул. Димитрова, д.3, корп.4</v>
      </c>
      <c r="AP5" s="252" t="str">
        <f>списокМКД!B23</f>
        <v>Купчинская ул., д.21, корп.1</v>
      </c>
      <c r="AQ5" s="252" t="str">
        <f>списокМКД!B24</f>
        <v>Купчинская ул., д.21, корп.2</v>
      </c>
      <c r="AR5" s="252" t="str">
        <f>списокМКД!B25</f>
        <v>Купчинская ул., д.28, корп.2</v>
      </c>
      <c r="AS5" s="252" t="str">
        <f>списокМКД!B26</f>
        <v>Мгинская ул., д.1/2</v>
      </c>
      <c r="AT5" s="252" t="str">
        <f>списокМКД!B27</f>
        <v>пр-кт Славы д.30, корп.3</v>
      </c>
      <c r="AU5" s="252" t="str">
        <f>списокМКД!B28</f>
        <v>пр-кт Славы д.30, корп.5</v>
      </c>
      <c r="AV5" s="252" t="str">
        <f>списокМКД!B29</f>
        <v>пр-кт Славы д.30, корп.6</v>
      </c>
      <c r="AW5" s="252" t="str">
        <f>списокМКД!B30</f>
        <v>ул. Турку д.9, корп.3</v>
      </c>
      <c r="AX5" s="252" t="str">
        <f>списокМКД!B31</f>
        <v>ул. Турку д.9, корп.4</v>
      </c>
      <c r="AY5" s="252" t="str">
        <f>списокМКД!B32</f>
        <v>ул. Турку д.11, корп.1</v>
      </c>
    </row>
    <row r="6" spans="1:51" s="8" customFormat="1" ht="18" customHeight="1" x14ac:dyDescent="0.2">
      <c r="A6" s="250"/>
      <c r="B6" s="250"/>
      <c r="C6" s="250"/>
      <c r="D6" s="250"/>
      <c r="E6" s="250"/>
      <c r="F6" s="251"/>
      <c r="G6" s="250"/>
      <c r="H6" s="250"/>
      <c r="J6" s="85" t="s">
        <v>35</v>
      </c>
      <c r="K6" s="86" t="s">
        <v>174</v>
      </c>
      <c r="L6" s="86" t="s">
        <v>62</v>
      </c>
      <c r="M6" s="86" t="s">
        <v>65</v>
      </c>
      <c r="N6" s="86" t="s">
        <v>23</v>
      </c>
      <c r="O6" s="87" t="s">
        <v>38</v>
      </c>
      <c r="P6" s="88" t="s">
        <v>26</v>
      </c>
      <c r="Q6" s="86" t="s">
        <v>60</v>
      </c>
      <c r="R6" s="86" t="s">
        <v>28</v>
      </c>
      <c r="S6" s="86" t="s">
        <v>92</v>
      </c>
      <c r="T6" s="86" t="s">
        <v>53</v>
      </c>
      <c r="U6" s="87" t="s">
        <v>107</v>
      </c>
      <c r="V6" s="89" t="s">
        <v>175</v>
      </c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</row>
    <row r="7" spans="1:51" s="8" customFormat="1" ht="18" customHeight="1" x14ac:dyDescent="0.2">
      <c r="A7" s="90" t="s">
        <v>176</v>
      </c>
      <c r="B7" s="253" t="s">
        <v>177</v>
      </c>
      <c r="C7" s="253"/>
      <c r="D7" s="253"/>
      <c r="E7" s="253"/>
      <c r="F7" s="253"/>
      <c r="G7" s="253"/>
      <c r="H7" s="253"/>
      <c r="J7" s="91"/>
      <c r="K7" s="92"/>
      <c r="L7" s="92"/>
      <c r="M7" s="92"/>
      <c r="N7" s="92"/>
      <c r="O7" s="93"/>
      <c r="P7" s="94"/>
      <c r="Q7" s="92"/>
      <c r="R7" s="92"/>
      <c r="S7" s="92"/>
      <c r="T7" s="92"/>
      <c r="U7" s="93"/>
      <c r="V7" s="95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</row>
    <row r="8" spans="1:51" s="13" customFormat="1" ht="22.5" customHeight="1" outlineLevel="1" x14ac:dyDescent="0.2">
      <c r="A8" s="97">
        <v>1</v>
      </c>
      <c r="B8" s="254" t="s">
        <v>178</v>
      </c>
      <c r="C8" s="254"/>
      <c r="D8" s="254"/>
      <c r="E8" s="254"/>
      <c r="F8" s="254"/>
      <c r="G8" s="254"/>
      <c r="H8" s="254"/>
      <c r="J8" s="98"/>
      <c r="K8" s="99"/>
      <c r="L8" s="99"/>
      <c r="M8" s="99"/>
      <c r="N8" s="99"/>
      <c r="O8" s="100"/>
      <c r="P8" s="101"/>
      <c r="Q8" s="99"/>
      <c r="R8" s="99"/>
      <c r="S8" s="99"/>
      <c r="T8" s="99"/>
      <c r="U8" s="100"/>
      <c r="V8" s="102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</row>
    <row r="9" spans="1:51" s="12" customFormat="1" ht="12.75" outlineLevel="1" x14ac:dyDescent="0.2">
      <c r="A9" s="104">
        <v>1</v>
      </c>
      <c r="B9" s="105" t="s">
        <v>138</v>
      </c>
      <c r="C9" s="105"/>
      <c r="D9" s="96" t="s">
        <v>22</v>
      </c>
      <c r="E9" s="96">
        <v>15</v>
      </c>
      <c r="F9" s="96">
        <v>4.0570000000000004</v>
      </c>
      <c r="G9" s="96" t="s">
        <v>60</v>
      </c>
      <c r="H9" s="96" t="s">
        <v>24</v>
      </c>
      <c r="I9" s="13"/>
      <c r="J9" s="106">
        <v>0</v>
      </c>
      <c r="K9" s="107">
        <v>0</v>
      </c>
      <c r="L9" s="107">
        <v>0</v>
      </c>
      <c r="M9" s="107">
        <v>0</v>
      </c>
      <c r="N9" s="107">
        <v>0</v>
      </c>
      <c r="O9" s="108">
        <v>0</v>
      </c>
      <c r="P9" s="109">
        <v>0</v>
      </c>
      <c r="Q9" s="107">
        <v>4.0570000000000004</v>
      </c>
      <c r="R9" s="107">
        <v>0</v>
      </c>
      <c r="S9" s="107">
        <v>0</v>
      </c>
      <c r="T9" s="107">
        <v>0</v>
      </c>
      <c r="U9" s="107">
        <v>0</v>
      </c>
      <c r="V9" s="110"/>
      <c r="Y9" s="107">
        <v>0</v>
      </c>
      <c r="Z9" s="107">
        <v>0</v>
      </c>
      <c r="AA9" s="107">
        <v>0</v>
      </c>
      <c r="AB9" s="107">
        <v>0</v>
      </c>
      <c r="AC9" s="107">
        <v>4.0570000000000004</v>
      </c>
      <c r="AD9" s="107">
        <v>0</v>
      </c>
      <c r="AE9" s="107">
        <v>0</v>
      </c>
      <c r="AF9" s="107">
        <v>0</v>
      </c>
      <c r="AG9" s="107">
        <v>0</v>
      </c>
      <c r="AH9" s="107">
        <v>0</v>
      </c>
      <c r="AI9" s="107">
        <v>0</v>
      </c>
      <c r="AJ9" s="107">
        <v>0</v>
      </c>
      <c r="AK9" s="107">
        <v>0</v>
      </c>
      <c r="AL9" s="107">
        <v>0</v>
      </c>
      <c r="AM9" s="107">
        <v>0</v>
      </c>
      <c r="AN9" s="107">
        <v>0</v>
      </c>
      <c r="AO9" s="107">
        <v>0</v>
      </c>
      <c r="AP9" s="107">
        <v>0</v>
      </c>
      <c r="AQ9" s="107">
        <v>0</v>
      </c>
      <c r="AR9" s="107">
        <v>0</v>
      </c>
      <c r="AS9" s="107">
        <v>0</v>
      </c>
      <c r="AT9" s="107">
        <v>0</v>
      </c>
      <c r="AU9" s="107">
        <v>0</v>
      </c>
      <c r="AV9" s="107">
        <v>0</v>
      </c>
      <c r="AW9" s="107">
        <v>0</v>
      </c>
      <c r="AX9" s="107">
        <v>0</v>
      </c>
      <c r="AY9" s="107">
        <v>0</v>
      </c>
    </row>
    <row r="10" spans="1:51" s="12" customFormat="1" ht="12.75" outlineLevel="1" x14ac:dyDescent="0.2">
      <c r="A10" s="104">
        <v>2</v>
      </c>
      <c r="B10" s="105" t="s">
        <v>139</v>
      </c>
      <c r="C10" s="105"/>
      <c r="D10" s="96" t="s">
        <v>22</v>
      </c>
      <c r="E10" s="96">
        <v>55</v>
      </c>
      <c r="F10" s="96">
        <v>237.09</v>
      </c>
      <c r="G10" s="96" t="s">
        <v>26</v>
      </c>
      <c r="H10" s="96" t="s">
        <v>24</v>
      </c>
      <c r="I10" s="13"/>
      <c r="J10" s="106">
        <v>0</v>
      </c>
      <c r="K10" s="107">
        <v>0</v>
      </c>
      <c r="L10" s="107">
        <v>0</v>
      </c>
      <c r="M10" s="107">
        <v>0</v>
      </c>
      <c r="N10" s="107">
        <v>0</v>
      </c>
      <c r="O10" s="108">
        <v>0</v>
      </c>
      <c r="P10" s="109">
        <v>237.09</v>
      </c>
      <c r="Q10" s="107">
        <v>0</v>
      </c>
      <c r="R10" s="107">
        <v>0</v>
      </c>
      <c r="S10" s="107">
        <v>0</v>
      </c>
      <c r="T10" s="107">
        <v>0</v>
      </c>
      <c r="U10" s="107">
        <v>0</v>
      </c>
      <c r="V10" s="110"/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237.09</v>
      </c>
      <c r="AE10" s="107">
        <v>0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>
        <v>0</v>
      </c>
      <c r="AM10" s="107">
        <v>0</v>
      </c>
      <c r="AN10" s="107">
        <v>0</v>
      </c>
      <c r="AO10" s="107">
        <v>0</v>
      </c>
      <c r="AP10" s="107">
        <v>0</v>
      </c>
      <c r="AQ10" s="107">
        <v>0</v>
      </c>
      <c r="AR10" s="107">
        <v>0</v>
      </c>
      <c r="AS10" s="107">
        <v>0</v>
      </c>
      <c r="AT10" s="107">
        <v>0</v>
      </c>
      <c r="AU10" s="107">
        <v>0</v>
      </c>
      <c r="AV10" s="107">
        <v>0</v>
      </c>
      <c r="AW10" s="107">
        <v>0</v>
      </c>
      <c r="AX10" s="107">
        <v>0</v>
      </c>
      <c r="AY10" s="107">
        <v>0</v>
      </c>
    </row>
    <row r="11" spans="1:51" s="12" customFormat="1" ht="12.75" outlineLevel="1" x14ac:dyDescent="0.2">
      <c r="A11" s="104">
        <v>3</v>
      </c>
      <c r="B11" s="105" t="s">
        <v>140</v>
      </c>
      <c r="C11" s="105"/>
      <c r="D11" s="96" t="s">
        <v>22</v>
      </c>
      <c r="E11" s="96">
        <v>175</v>
      </c>
      <c r="F11" s="96">
        <v>301.73399999999998</v>
      </c>
      <c r="G11" s="96" t="s">
        <v>60</v>
      </c>
      <c r="H11" s="96" t="s">
        <v>24</v>
      </c>
      <c r="I11" s="13"/>
      <c r="J11" s="106">
        <v>0</v>
      </c>
      <c r="K11" s="107">
        <v>0</v>
      </c>
      <c r="L11" s="107">
        <v>0</v>
      </c>
      <c r="M11" s="107">
        <v>0</v>
      </c>
      <c r="N11" s="107">
        <v>0</v>
      </c>
      <c r="O11" s="108">
        <v>278.185</v>
      </c>
      <c r="P11" s="109">
        <v>0</v>
      </c>
      <c r="Q11" s="107">
        <v>23.548999999999999</v>
      </c>
      <c r="R11" s="107">
        <v>0</v>
      </c>
      <c r="S11" s="107">
        <v>0</v>
      </c>
      <c r="T11" s="107">
        <v>0</v>
      </c>
      <c r="U11" s="107">
        <v>0</v>
      </c>
      <c r="V11" s="110"/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301.73399999999998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>
        <v>0</v>
      </c>
      <c r="AM11" s="107">
        <v>0</v>
      </c>
      <c r="AN11" s="107">
        <v>0</v>
      </c>
      <c r="AO11" s="107">
        <v>0</v>
      </c>
      <c r="AP11" s="107">
        <v>0</v>
      </c>
      <c r="AQ11" s="107">
        <v>0</v>
      </c>
      <c r="AR11" s="107">
        <v>0</v>
      </c>
      <c r="AS11" s="107">
        <v>0</v>
      </c>
      <c r="AT11" s="107">
        <v>0</v>
      </c>
      <c r="AU11" s="107">
        <v>0</v>
      </c>
      <c r="AV11" s="107">
        <v>0</v>
      </c>
      <c r="AW11" s="107">
        <v>0</v>
      </c>
      <c r="AX11" s="107">
        <v>0</v>
      </c>
      <c r="AY11" s="107">
        <v>0</v>
      </c>
    </row>
    <row r="12" spans="1:51" s="12" customFormat="1" ht="12.75" outlineLevel="1" x14ac:dyDescent="0.2">
      <c r="A12" s="104">
        <v>4</v>
      </c>
      <c r="B12" s="105" t="s">
        <v>142</v>
      </c>
      <c r="C12" s="105"/>
      <c r="D12" s="96" t="s">
        <v>22</v>
      </c>
      <c r="E12" s="96">
        <v>20</v>
      </c>
      <c r="F12" s="96">
        <v>29.641999999999999</v>
      </c>
      <c r="G12" s="96" t="s">
        <v>28</v>
      </c>
      <c r="H12" s="96" t="s">
        <v>24</v>
      </c>
      <c r="I12" s="13"/>
      <c r="J12" s="106">
        <v>0</v>
      </c>
      <c r="K12" s="107">
        <v>0</v>
      </c>
      <c r="L12" s="107">
        <v>0</v>
      </c>
      <c r="M12" s="107">
        <v>0</v>
      </c>
      <c r="N12" s="107">
        <v>0</v>
      </c>
      <c r="O12" s="108">
        <v>0</v>
      </c>
      <c r="P12" s="109">
        <v>0</v>
      </c>
      <c r="Q12" s="107">
        <v>0</v>
      </c>
      <c r="R12" s="107">
        <v>29.641999999999999</v>
      </c>
      <c r="S12" s="107">
        <v>0</v>
      </c>
      <c r="T12" s="107">
        <v>0</v>
      </c>
      <c r="U12" s="107">
        <v>0</v>
      </c>
      <c r="V12" s="110"/>
      <c r="Y12" s="107">
        <v>0</v>
      </c>
      <c r="Z12" s="107">
        <v>0</v>
      </c>
      <c r="AA12" s="107">
        <v>0</v>
      </c>
      <c r="AB12" s="107">
        <v>0</v>
      </c>
      <c r="AC12" s="107">
        <v>0</v>
      </c>
      <c r="AD12" s="107">
        <v>0</v>
      </c>
      <c r="AE12" s="107">
        <v>0</v>
      </c>
      <c r="AF12" s="107">
        <v>0</v>
      </c>
      <c r="AG12" s="107">
        <v>29.641999999999999</v>
      </c>
      <c r="AH12" s="107">
        <v>0</v>
      </c>
      <c r="AI12" s="107">
        <v>0</v>
      </c>
      <c r="AJ12" s="107">
        <v>0</v>
      </c>
      <c r="AK12" s="107">
        <v>0</v>
      </c>
      <c r="AL12" s="107">
        <v>0</v>
      </c>
      <c r="AM12" s="107">
        <v>0</v>
      </c>
      <c r="AN12" s="107">
        <v>0</v>
      </c>
      <c r="AO12" s="107">
        <v>0</v>
      </c>
      <c r="AP12" s="107">
        <v>0</v>
      </c>
      <c r="AQ12" s="107">
        <v>0</v>
      </c>
      <c r="AR12" s="107">
        <v>0</v>
      </c>
      <c r="AS12" s="107">
        <v>0</v>
      </c>
      <c r="AT12" s="107">
        <v>0</v>
      </c>
      <c r="AU12" s="107">
        <v>0</v>
      </c>
      <c r="AV12" s="107">
        <v>0</v>
      </c>
      <c r="AW12" s="107">
        <v>0</v>
      </c>
      <c r="AX12" s="107">
        <v>0</v>
      </c>
      <c r="AY12" s="107">
        <v>0</v>
      </c>
    </row>
    <row r="13" spans="1:51" s="12" customFormat="1" ht="12.75" outlineLevel="1" x14ac:dyDescent="0.2">
      <c r="A13" s="104">
        <v>5</v>
      </c>
      <c r="B13" s="105" t="s">
        <v>148</v>
      </c>
      <c r="C13" s="105"/>
      <c r="D13" s="96" t="s">
        <v>22</v>
      </c>
      <c r="E13" s="96">
        <v>25</v>
      </c>
      <c r="F13" s="96">
        <v>93.063999999999993</v>
      </c>
      <c r="G13" s="96" t="s">
        <v>26</v>
      </c>
      <c r="H13" s="96" t="s">
        <v>24</v>
      </c>
      <c r="I13" s="13"/>
      <c r="J13" s="106">
        <v>0</v>
      </c>
      <c r="K13" s="107">
        <v>0</v>
      </c>
      <c r="L13" s="107">
        <v>0</v>
      </c>
      <c r="M13" s="107">
        <v>0</v>
      </c>
      <c r="N13" s="107">
        <v>0</v>
      </c>
      <c r="O13" s="108">
        <v>0</v>
      </c>
      <c r="P13" s="109">
        <v>93.063999999999993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10"/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>
        <v>0</v>
      </c>
      <c r="AM13" s="107">
        <v>93.063999999999993</v>
      </c>
      <c r="AN13" s="107">
        <v>0</v>
      </c>
      <c r="AO13" s="107">
        <v>0</v>
      </c>
      <c r="AP13" s="107">
        <v>0</v>
      </c>
      <c r="AQ13" s="107">
        <v>0</v>
      </c>
      <c r="AR13" s="107">
        <v>0</v>
      </c>
      <c r="AS13" s="107">
        <v>0</v>
      </c>
      <c r="AT13" s="107">
        <v>0</v>
      </c>
      <c r="AU13" s="107">
        <v>0</v>
      </c>
      <c r="AV13" s="107">
        <v>0</v>
      </c>
      <c r="AW13" s="107">
        <v>0</v>
      </c>
      <c r="AX13" s="107">
        <v>0</v>
      </c>
      <c r="AY13" s="107">
        <v>0</v>
      </c>
    </row>
    <row r="14" spans="1:51" s="12" customFormat="1" ht="12.75" outlineLevel="1" x14ac:dyDescent="0.2">
      <c r="A14" s="104">
        <v>6</v>
      </c>
      <c r="B14" s="105" t="s">
        <v>149</v>
      </c>
      <c r="C14" s="105"/>
      <c r="D14" s="96" t="s">
        <v>22</v>
      </c>
      <c r="E14" s="96">
        <v>3</v>
      </c>
      <c r="F14" s="96">
        <v>4.5819999999999999</v>
      </c>
      <c r="G14" s="96" t="s">
        <v>174</v>
      </c>
      <c r="H14" s="96" t="s">
        <v>24</v>
      </c>
      <c r="I14" s="13"/>
      <c r="J14" s="106">
        <v>0</v>
      </c>
      <c r="K14" s="107">
        <v>4.5819999999999999</v>
      </c>
      <c r="L14" s="107">
        <v>0</v>
      </c>
      <c r="M14" s="107">
        <v>0</v>
      </c>
      <c r="N14" s="107">
        <v>0</v>
      </c>
      <c r="O14" s="108">
        <v>0</v>
      </c>
      <c r="P14" s="109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10"/>
      <c r="Y14" s="107">
        <v>0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>
        <v>0</v>
      </c>
      <c r="AM14" s="107">
        <v>0</v>
      </c>
      <c r="AN14" s="107">
        <v>4.5819999999999999</v>
      </c>
      <c r="AO14" s="107">
        <v>0</v>
      </c>
      <c r="AP14" s="107">
        <v>0</v>
      </c>
      <c r="AQ14" s="107">
        <v>0</v>
      </c>
      <c r="AR14" s="107">
        <v>0</v>
      </c>
      <c r="AS14" s="107">
        <v>0</v>
      </c>
      <c r="AT14" s="107">
        <v>0</v>
      </c>
      <c r="AU14" s="107">
        <v>0</v>
      </c>
      <c r="AV14" s="107">
        <v>0</v>
      </c>
      <c r="AW14" s="107">
        <v>0</v>
      </c>
      <c r="AX14" s="107">
        <v>0</v>
      </c>
      <c r="AY14" s="107">
        <v>0</v>
      </c>
    </row>
    <row r="15" spans="1:51" s="12" customFormat="1" ht="12.75" outlineLevel="1" x14ac:dyDescent="0.2">
      <c r="A15" s="104">
        <v>7</v>
      </c>
      <c r="B15" s="105" t="s">
        <v>154</v>
      </c>
      <c r="C15" s="105"/>
      <c r="D15" s="96" t="s">
        <v>22</v>
      </c>
      <c r="E15" s="96">
        <v>8</v>
      </c>
      <c r="F15" s="96">
        <v>15.766999999999999</v>
      </c>
      <c r="G15" s="96" t="s">
        <v>60</v>
      </c>
      <c r="H15" s="96" t="s">
        <v>24</v>
      </c>
      <c r="I15" s="13"/>
      <c r="J15" s="106">
        <v>0</v>
      </c>
      <c r="K15" s="107">
        <v>0</v>
      </c>
      <c r="L15" s="107">
        <v>0</v>
      </c>
      <c r="M15" s="107">
        <v>0</v>
      </c>
      <c r="N15" s="107">
        <v>0</v>
      </c>
      <c r="O15" s="108">
        <v>0</v>
      </c>
      <c r="P15" s="109">
        <v>0</v>
      </c>
      <c r="Q15" s="107">
        <v>15.766999999999999</v>
      </c>
      <c r="R15" s="107">
        <v>0</v>
      </c>
      <c r="S15" s="107">
        <v>0</v>
      </c>
      <c r="T15" s="107">
        <v>0</v>
      </c>
      <c r="U15" s="107">
        <v>0</v>
      </c>
      <c r="V15" s="110"/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0</v>
      </c>
      <c r="AF15" s="107">
        <v>0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0</v>
      </c>
      <c r="AN15" s="107">
        <v>0</v>
      </c>
      <c r="AO15" s="107">
        <v>0</v>
      </c>
      <c r="AP15" s="107">
        <v>0</v>
      </c>
      <c r="AQ15" s="107">
        <v>0</v>
      </c>
      <c r="AR15" s="107">
        <v>15.766999999999999</v>
      </c>
      <c r="AS15" s="107">
        <v>0</v>
      </c>
      <c r="AT15" s="107">
        <v>0</v>
      </c>
      <c r="AU15" s="107">
        <v>0</v>
      </c>
      <c r="AV15" s="107">
        <v>0</v>
      </c>
      <c r="AW15" s="107">
        <v>0</v>
      </c>
      <c r="AX15" s="107">
        <v>0</v>
      </c>
      <c r="AY15" s="107">
        <v>0</v>
      </c>
    </row>
    <row r="16" spans="1:51" s="12" customFormat="1" ht="12.75" outlineLevel="1" x14ac:dyDescent="0.2">
      <c r="A16" s="104">
        <v>8</v>
      </c>
      <c r="B16" s="105" t="s">
        <v>160</v>
      </c>
      <c r="C16" s="105"/>
      <c r="D16" s="96" t="s">
        <v>22</v>
      </c>
      <c r="E16" s="96">
        <v>375</v>
      </c>
      <c r="F16" s="96">
        <v>110.08199999999999</v>
      </c>
      <c r="G16" s="96" t="s">
        <v>28</v>
      </c>
      <c r="H16" s="96" t="s">
        <v>24</v>
      </c>
      <c r="I16" s="13"/>
      <c r="J16" s="106">
        <v>0</v>
      </c>
      <c r="K16" s="107">
        <v>0</v>
      </c>
      <c r="L16" s="107">
        <v>0</v>
      </c>
      <c r="M16" s="107">
        <v>0</v>
      </c>
      <c r="N16" s="107">
        <v>39.25</v>
      </c>
      <c r="O16" s="108">
        <v>0</v>
      </c>
      <c r="P16" s="109">
        <v>0</v>
      </c>
      <c r="Q16" s="107">
        <v>0</v>
      </c>
      <c r="R16" s="107">
        <v>70.831999999999994</v>
      </c>
      <c r="S16" s="107">
        <v>0</v>
      </c>
      <c r="T16" s="107">
        <v>0</v>
      </c>
      <c r="U16" s="107">
        <v>0</v>
      </c>
      <c r="V16" s="110"/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0</v>
      </c>
      <c r="AN16" s="107">
        <v>0</v>
      </c>
      <c r="AO16" s="107">
        <v>0</v>
      </c>
      <c r="AP16" s="107">
        <v>0</v>
      </c>
      <c r="AQ16" s="107">
        <v>0</v>
      </c>
      <c r="AR16" s="107">
        <v>0</v>
      </c>
      <c r="AS16" s="107">
        <v>0</v>
      </c>
      <c r="AT16" s="107">
        <v>0</v>
      </c>
      <c r="AU16" s="107">
        <v>0</v>
      </c>
      <c r="AV16" s="107">
        <v>0</v>
      </c>
      <c r="AW16" s="107">
        <v>110.08199999999999</v>
      </c>
      <c r="AX16" s="107">
        <v>0</v>
      </c>
      <c r="AY16" s="107">
        <v>0</v>
      </c>
    </row>
    <row r="17" spans="1:51" s="12" customFormat="1" ht="12.75" outlineLevel="1" x14ac:dyDescent="0.2">
      <c r="A17" s="104">
        <v>9</v>
      </c>
      <c r="B17" s="105" t="s">
        <v>162</v>
      </c>
      <c r="C17" s="105"/>
      <c r="D17" s="96" t="s">
        <v>22</v>
      </c>
      <c r="E17" s="96">
        <v>550</v>
      </c>
      <c r="F17" s="96">
        <v>428.37399999999997</v>
      </c>
      <c r="G17" s="96" t="s">
        <v>60</v>
      </c>
      <c r="H17" s="96" t="s">
        <v>24</v>
      </c>
      <c r="I17" s="13"/>
      <c r="J17" s="106">
        <v>0</v>
      </c>
      <c r="K17" s="107">
        <v>0</v>
      </c>
      <c r="L17" s="107">
        <v>0</v>
      </c>
      <c r="M17" s="107">
        <v>0</v>
      </c>
      <c r="N17" s="107">
        <v>0</v>
      </c>
      <c r="O17" s="108">
        <v>0</v>
      </c>
      <c r="P17" s="109">
        <v>117.746</v>
      </c>
      <c r="Q17" s="107">
        <v>310.62799999999999</v>
      </c>
      <c r="R17" s="107">
        <v>0</v>
      </c>
      <c r="S17" s="107">
        <v>0</v>
      </c>
      <c r="T17" s="107">
        <v>0</v>
      </c>
      <c r="U17" s="107">
        <v>0</v>
      </c>
      <c r="V17" s="110"/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0</v>
      </c>
      <c r="AM17" s="107">
        <v>0</v>
      </c>
      <c r="AN17" s="107">
        <v>0</v>
      </c>
      <c r="AO17" s="107">
        <v>0</v>
      </c>
      <c r="AP17" s="107">
        <v>0</v>
      </c>
      <c r="AQ17" s="107">
        <v>0</v>
      </c>
      <c r="AR17" s="107">
        <v>0</v>
      </c>
      <c r="AS17" s="107">
        <v>0</v>
      </c>
      <c r="AT17" s="107">
        <v>0</v>
      </c>
      <c r="AU17" s="107">
        <v>0</v>
      </c>
      <c r="AV17" s="107">
        <v>0</v>
      </c>
      <c r="AW17" s="107">
        <v>0</v>
      </c>
      <c r="AX17" s="107">
        <v>428.37399999999997</v>
      </c>
      <c r="AY17" s="107">
        <v>0</v>
      </c>
    </row>
    <row r="18" spans="1:51" s="12" customFormat="1" ht="12.75" outlineLevel="1" x14ac:dyDescent="0.2">
      <c r="A18" s="104">
        <v>10</v>
      </c>
      <c r="B18" s="111" t="s">
        <v>164</v>
      </c>
      <c r="C18" s="112"/>
      <c r="D18" s="96" t="s">
        <v>22</v>
      </c>
      <c r="E18" s="96">
        <v>100</v>
      </c>
      <c r="F18" s="96">
        <v>21.448</v>
      </c>
      <c r="G18" s="96" t="s">
        <v>60</v>
      </c>
      <c r="H18" s="96" t="s">
        <v>24</v>
      </c>
      <c r="I18" s="13"/>
      <c r="J18" s="106">
        <v>0</v>
      </c>
      <c r="K18" s="107">
        <v>0</v>
      </c>
      <c r="L18" s="107">
        <v>0</v>
      </c>
      <c r="M18" s="107">
        <v>0</v>
      </c>
      <c r="N18" s="107">
        <v>0</v>
      </c>
      <c r="O18" s="108">
        <v>0</v>
      </c>
      <c r="P18" s="109">
        <v>0</v>
      </c>
      <c r="Q18" s="107">
        <v>21.448</v>
      </c>
      <c r="R18" s="107">
        <v>0</v>
      </c>
      <c r="S18" s="107">
        <v>0</v>
      </c>
      <c r="T18" s="107">
        <v>0</v>
      </c>
      <c r="U18" s="107">
        <v>0</v>
      </c>
      <c r="V18" s="110"/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  <c r="AM18" s="107">
        <v>0</v>
      </c>
      <c r="AN18" s="107">
        <v>0</v>
      </c>
      <c r="AO18" s="107">
        <v>0</v>
      </c>
      <c r="AP18" s="107">
        <v>0</v>
      </c>
      <c r="AQ18" s="107">
        <v>0</v>
      </c>
      <c r="AR18" s="107">
        <v>0</v>
      </c>
      <c r="AS18" s="107">
        <v>0</v>
      </c>
      <c r="AT18" s="107">
        <v>0</v>
      </c>
      <c r="AU18" s="107">
        <v>0</v>
      </c>
      <c r="AV18" s="107">
        <v>0</v>
      </c>
      <c r="AW18" s="107">
        <v>0</v>
      </c>
      <c r="AX18" s="107">
        <v>0</v>
      </c>
      <c r="AY18" s="107">
        <v>21.448</v>
      </c>
    </row>
    <row r="19" spans="1:51" s="13" customFormat="1" ht="12.75" customHeight="1" x14ac:dyDescent="0.2">
      <c r="A19" s="255" t="s">
        <v>179</v>
      </c>
      <c r="B19" s="255"/>
      <c r="C19" s="113"/>
      <c r="D19" s="114" t="s">
        <v>22</v>
      </c>
      <c r="E19" s="115">
        <v>1326</v>
      </c>
      <c r="F19" s="116">
        <v>1245.8400000000001</v>
      </c>
      <c r="G19" s="115"/>
      <c r="H19" s="117"/>
      <c r="J19" s="118"/>
      <c r="K19" s="119"/>
      <c r="L19" s="119"/>
      <c r="M19" s="119"/>
      <c r="N19" s="119"/>
      <c r="O19" s="120"/>
      <c r="P19" s="121"/>
      <c r="Q19" s="119"/>
      <c r="R19" s="119"/>
      <c r="S19" s="119"/>
      <c r="T19" s="119"/>
      <c r="U19" s="120"/>
      <c r="V19" s="122">
        <v>1245.8400000000001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0</v>
      </c>
      <c r="AE19" s="107">
        <v>0</v>
      </c>
      <c r="AF19" s="107">
        <v>0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>
        <v>0</v>
      </c>
      <c r="AM19" s="107">
        <v>0</v>
      </c>
      <c r="AN19" s="107">
        <v>0</v>
      </c>
      <c r="AO19" s="107">
        <v>0</v>
      </c>
      <c r="AP19" s="107">
        <v>0</v>
      </c>
      <c r="AQ19" s="107">
        <v>0</v>
      </c>
      <c r="AR19" s="107">
        <v>0</v>
      </c>
      <c r="AS19" s="107">
        <v>0</v>
      </c>
      <c r="AT19" s="107">
        <v>0</v>
      </c>
      <c r="AU19" s="107">
        <v>0</v>
      </c>
      <c r="AV19" s="107">
        <v>0</v>
      </c>
      <c r="AW19" s="107">
        <v>0</v>
      </c>
      <c r="AX19" s="107">
        <v>0</v>
      </c>
      <c r="AY19" s="107">
        <v>0</v>
      </c>
    </row>
    <row r="20" spans="1:51" s="13" customFormat="1" ht="12.75" hidden="1" customHeight="1" outlineLevel="1" x14ac:dyDescent="0.2">
      <c r="A20" s="97" t="s">
        <v>180</v>
      </c>
      <c r="B20" s="254" t="s">
        <v>181</v>
      </c>
      <c r="C20" s="254"/>
      <c r="D20" s="254"/>
      <c r="E20" s="254"/>
      <c r="F20" s="254"/>
      <c r="G20" s="254"/>
      <c r="H20" s="254"/>
      <c r="J20" s="98"/>
      <c r="K20" s="99"/>
      <c r="L20" s="99"/>
      <c r="M20" s="99"/>
      <c r="N20" s="99"/>
      <c r="O20" s="100"/>
      <c r="P20" s="101"/>
      <c r="Q20" s="99"/>
      <c r="R20" s="99"/>
      <c r="S20" s="99"/>
      <c r="T20" s="99"/>
      <c r="U20" s="100"/>
      <c r="V20" s="102"/>
      <c r="X20" s="123"/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0</v>
      </c>
      <c r="AN20" s="107">
        <v>0</v>
      </c>
      <c r="AO20" s="107">
        <v>0</v>
      </c>
      <c r="AP20" s="107">
        <v>0</v>
      </c>
      <c r="AQ20" s="107">
        <v>0</v>
      </c>
      <c r="AR20" s="107">
        <v>0</v>
      </c>
      <c r="AS20" s="107">
        <v>0</v>
      </c>
      <c r="AT20" s="107">
        <v>0</v>
      </c>
      <c r="AU20" s="107">
        <v>0</v>
      </c>
      <c r="AV20" s="107">
        <v>0</v>
      </c>
      <c r="AW20" s="107">
        <v>0</v>
      </c>
      <c r="AX20" s="107">
        <v>0</v>
      </c>
      <c r="AY20" s="107">
        <v>0</v>
      </c>
    </row>
    <row r="21" spans="1:51" s="13" customFormat="1" ht="12.75" hidden="1" outlineLevel="1" x14ac:dyDescent="0.2">
      <c r="A21" s="39">
        <v>1</v>
      </c>
      <c r="B21" s="124"/>
      <c r="C21" s="125"/>
      <c r="D21" s="39"/>
      <c r="E21" s="39"/>
      <c r="F21" s="39"/>
      <c r="G21" s="39"/>
      <c r="H21" s="126"/>
      <c r="J21" s="106">
        <v>0</v>
      </c>
      <c r="K21" s="107">
        <v>0</v>
      </c>
      <c r="L21" s="107">
        <v>0</v>
      </c>
      <c r="M21" s="107">
        <v>0</v>
      </c>
      <c r="N21" s="107">
        <v>0</v>
      </c>
      <c r="O21" s="108">
        <v>0</v>
      </c>
      <c r="P21" s="109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27"/>
      <c r="Y21" s="107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7">
        <v>0</v>
      </c>
      <c r="AQ21" s="107">
        <v>0</v>
      </c>
      <c r="AR21" s="107">
        <v>0</v>
      </c>
      <c r="AS21" s="107">
        <v>0</v>
      </c>
      <c r="AT21" s="107">
        <v>0</v>
      </c>
      <c r="AU21" s="107">
        <v>0</v>
      </c>
      <c r="AV21" s="107">
        <v>0</v>
      </c>
      <c r="AW21" s="107">
        <v>0</v>
      </c>
      <c r="AX21" s="107">
        <v>0</v>
      </c>
      <c r="AY21" s="107">
        <v>0</v>
      </c>
    </row>
    <row r="22" spans="1:51" s="13" customFormat="1" ht="12.75" customHeight="1" collapsed="1" x14ac:dyDescent="0.2">
      <c r="A22" s="256" t="s">
        <v>182</v>
      </c>
      <c r="B22" s="256"/>
      <c r="C22" s="256"/>
      <c r="D22" s="114" t="s">
        <v>31</v>
      </c>
      <c r="E22" s="128">
        <v>0</v>
      </c>
      <c r="F22" s="129">
        <v>0</v>
      </c>
      <c r="G22" s="115"/>
      <c r="H22" s="117"/>
      <c r="J22" s="118"/>
      <c r="K22" s="119"/>
      <c r="L22" s="119"/>
      <c r="M22" s="119"/>
      <c r="N22" s="119"/>
      <c r="O22" s="120"/>
      <c r="P22" s="121"/>
      <c r="Q22" s="119"/>
      <c r="R22" s="119"/>
      <c r="S22" s="119"/>
      <c r="T22" s="119"/>
      <c r="U22" s="120"/>
      <c r="V22" s="122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>
        <v>0</v>
      </c>
      <c r="AM22" s="107">
        <v>0</v>
      </c>
      <c r="AN22" s="107">
        <v>0</v>
      </c>
      <c r="AO22" s="107">
        <v>0</v>
      </c>
      <c r="AP22" s="107">
        <v>0</v>
      </c>
      <c r="AQ22" s="107">
        <v>0</v>
      </c>
      <c r="AR22" s="107">
        <v>0</v>
      </c>
      <c r="AS22" s="107">
        <v>0</v>
      </c>
      <c r="AT22" s="107">
        <v>0</v>
      </c>
      <c r="AU22" s="107">
        <v>0</v>
      </c>
      <c r="AV22" s="107">
        <v>0</v>
      </c>
      <c r="AW22" s="107">
        <v>0</v>
      </c>
      <c r="AX22" s="107">
        <v>0</v>
      </c>
      <c r="AY22" s="107">
        <v>0</v>
      </c>
    </row>
    <row r="23" spans="1:51" s="13" customFormat="1" ht="12.75" customHeight="1" outlineLevel="1" x14ac:dyDescent="0.2">
      <c r="A23" s="130" t="s">
        <v>100</v>
      </c>
      <c r="B23" s="257" t="s">
        <v>183</v>
      </c>
      <c r="C23" s="257"/>
      <c r="D23" s="257"/>
      <c r="E23" s="257"/>
      <c r="F23" s="257"/>
      <c r="G23" s="257"/>
      <c r="H23" s="257"/>
      <c r="J23" s="131"/>
      <c r="K23" s="132"/>
      <c r="L23" s="132"/>
      <c r="M23" s="132"/>
      <c r="N23" s="132"/>
      <c r="O23" s="133"/>
      <c r="P23" s="134"/>
      <c r="Q23" s="132"/>
      <c r="R23" s="132"/>
      <c r="S23" s="132"/>
      <c r="T23" s="132"/>
      <c r="U23" s="133"/>
      <c r="V23" s="102"/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>
        <v>0</v>
      </c>
      <c r="AM23" s="107">
        <v>0</v>
      </c>
      <c r="AN23" s="107">
        <v>0</v>
      </c>
      <c r="AO23" s="107">
        <v>0</v>
      </c>
      <c r="AP23" s="107">
        <v>0</v>
      </c>
      <c r="AQ23" s="107">
        <v>0</v>
      </c>
      <c r="AR23" s="107">
        <v>0</v>
      </c>
      <c r="AS23" s="107">
        <v>0</v>
      </c>
      <c r="AT23" s="107">
        <v>0</v>
      </c>
      <c r="AU23" s="107">
        <v>0</v>
      </c>
      <c r="AV23" s="107">
        <v>0</v>
      </c>
      <c r="AW23" s="107">
        <v>0</v>
      </c>
      <c r="AX23" s="107">
        <v>0</v>
      </c>
      <c r="AY23" s="107">
        <v>0</v>
      </c>
    </row>
    <row r="24" spans="1:51" s="13" customFormat="1" ht="12.75" outlineLevel="1" x14ac:dyDescent="0.2">
      <c r="A24" s="39">
        <v>1</v>
      </c>
      <c r="B24" s="124" t="s">
        <v>142</v>
      </c>
      <c r="C24" s="125" t="s">
        <v>184</v>
      </c>
      <c r="D24" s="135" t="s">
        <v>31</v>
      </c>
      <c r="E24" s="135">
        <v>120</v>
      </c>
      <c r="F24" s="135">
        <v>82.953999999999994</v>
      </c>
      <c r="G24" s="135" t="s">
        <v>38</v>
      </c>
      <c r="H24" s="135" t="s">
        <v>24</v>
      </c>
      <c r="J24" s="106">
        <v>0</v>
      </c>
      <c r="K24" s="107">
        <v>0</v>
      </c>
      <c r="L24" s="107">
        <v>0</v>
      </c>
      <c r="M24" s="107">
        <v>0</v>
      </c>
      <c r="N24" s="107">
        <v>0</v>
      </c>
      <c r="O24" s="108">
        <v>82.953999999999994</v>
      </c>
      <c r="P24" s="109">
        <v>0</v>
      </c>
      <c r="Q24" s="107">
        <v>0</v>
      </c>
      <c r="R24" s="107">
        <v>0</v>
      </c>
      <c r="S24" s="107">
        <v>0</v>
      </c>
      <c r="T24" s="107">
        <v>0</v>
      </c>
      <c r="U24" s="107">
        <v>0</v>
      </c>
      <c r="V24" s="127"/>
      <c r="Y24" s="107">
        <v>0</v>
      </c>
      <c r="Z24" s="107">
        <v>0</v>
      </c>
      <c r="AA24" s="107">
        <v>0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82.953999999999994</v>
      </c>
      <c r="AH24" s="107">
        <v>0</v>
      </c>
      <c r="AI24" s="107">
        <v>0</v>
      </c>
      <c r="AJ24" s="107">
        <v>0</v>
      </c>
      <c r="AK24" s="107">
        <v>0</v>
      </c>
      <c r="AL24" s="107">
        <v>0</v>
      </c>
      <c r="AM24" s="107">
        <v>0</v>
      </c>
      <c r="AN24" s="107">
        <v>0</v>
      </c>
      <c r="AO24" s="107">
        <v>0</v>
      </c>
      <c r="AP24" s="107">
        <v>0</v>
      </c>
      <c r="AQ24" s="107">
        <v>0</v>
      </c>
      <c r="AR24" s="107">
        <v>0</v>
      </c>
      <c r="AS24" s="107">
        <v>0</v>
      </c>
      <c r="AT24" s="107">
        <v>0</v>
      </c>
      <c r="AU24" s="107">
        <v>0</v>
      </c>
      <c r="AV24" s="107">
        <v>0</v>
      </c>
      <c r="AW24" s="107">
        <v>0</v>
      </c>
      <c r="AX24" s="107">
        <v>0</v>
      </c>
      <c r="AY24" s="107">
        <v>0</v>
      </c>
    </row>
    <row r="25" spans="1:51" s="13" customFormat="1" ht="12.75" outlineLevel="1" x14ac:dyDescent="0.2">
      <c r="A25" s="39">
        <v>2</v>
      </c>
      <c r="B25" s="124" t="s">
        <v>147</v>
      </c>
      <c r="C25" s="125" t="s">
        <v>185</v>
      </c>
      <c r="D25" s="135" t="s">
        <v>22</v>
      </c>
      <c r="E25" s="135">
        <v>10</v>
      </c>
      <c r="F25" s="135">
        <v>77.951999999999998</v>
      </c>
      <c r="G25" s="135" t="s">
        <v>60</v>
      </c>
      <c r="H25" s="135" t="s">
        <v>24</v>
      </c>
      <c r="J25" s="106">
        <v>0</v>
      </c>
      <c r="K25" s="107">
        <v>0</v>
      </c>
      <c r="L25" s="107">
        <v>0</v>
      </c>
      <c r="M25" s="107">
        <v>0</v>
      </c>
      <c r="N25" s="107">
        <v>0</v>
      </c>
      <c r="O25" s="108">
        <v>0</v>
      </c>
      <c r="P25" s="109">
        <v>0</v>
      </c>
      <c r="Q25" s="107">
        <v>77.951999999999998</v>
      </c>
      <c r="R25" s="107">
        <v>0</v>
      </c>
      <c r="S25" s="107">
        <v>0</v>
      </c>
      <c r="T25" s="107">
        <v>0</v>
      </c>
      <c r="U25" s="107">
        <v>0</v>
      </c>
      <c r="V25" s="127"/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>
        <v>77.951999999999998</v>
      </c>
      <c r="AM25" s="107">
        <v>0</v>
      </c>
      <c r="AN25" s="107">
        <v>0</v>
      </c>
      <c r="AO25" s="107">
        <v>0</v>
      </c>
      <c r="AP25" s="107">
        <v>0</v>
      </c>
      <c r="AQ25" s="107">
        <v>0</v>
      </c>
      <c r="AR25" s="107">
        <v>0</v>
      </c>
      <c r="AS25" s="107">
        <v>0</v>
      </c>
      <c r="AT25" s="107">
        <v>0</v>
      </c>
      <c r="AU25" s="107">
        <v>0</v>
      </c>
      <c r="AV25" s="107">
        <v>0</v>
      </c>
      <c r="AW25" s="107">
        <v>0</v>
      </c>
      <c r="AX25" s="107">
        <v>0</v>
      </c>
      <c r="AY25" s="107">
        <v>0</v>
      </c>
    </row>
    <row r="26" spans="1:51" s="13" customFormat="1" ht="12.75" outlineLevel="1" x14ac:dyDescent="0.2">
      <c r="A26" s="39">
        <v>3</v>
      </c>
      <c r="B26" s="124" t="s">
        <v>149</v>
      </c>
      <c r="C26" s="125" t="s">
        <v>185</v>
      </c>
      <c r="D26" s="135" t="s">
        <v>22</v>
      </c>
      <c r="E26" s="135">
        <v>20</v>
      </c>
      <c r="F26" s="135">
        <v>258.791</v>
      </c>
      <c r="G26" s="135" t="s">
        <v>23</v>
      </c>
      <c r="H26" s="135" t="s">
        <v>24</v>
      </c>
      <c r="J26" s="106">
        <v>0</v>
      </c>
      <c r="K26" s="107">
        <v>0</v>
      </c>
      <c r="L26" s="107">
        <v>0</v>
      </c>
      <c r="M26" s="107">
        <v>0</v>
      </c>
      <c r="N26" s="107">
        <v>258.791</v>
      </c>
      <c r="O26" s="108">
        <v>0</v>
      </c>
      <c r="P26" s="109">
        <v>0</v>
      </c>
      <c r="Q26" s="107">
        <v>0</v>
      </c>
      <c r="R26" s="107">
        <v>0</v>
      </c>
      <c r="S26" s="107">
        <v>0</v>
      </c>
      <c r="T26" s="107">
        <v>0</v>
      </c>
      <c r="U26" s="107">
        <v>0</v>
      </c>
      <c r="V26" s="127"/>
      <c r="Y26" s="107">
        <v>0</v>
      </c>
      <c r="Z26" s="107">
        <v>0</v>
      </c>
      <c r="AA26" s="107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>
        <v>0</v>
      </c>
      <c r="AM26" s="107">
        <v>0</v>
      </c>
      <c r="AN26" s="107">
        <v>258.791</v>
      </c>
      <c r="AO26" s="107">
        <v>0</v>
      </c>
      <c r="AP26" s="107">
        <v>0</v>
      </c>
      <c r="AQ26" s="107">
        <v>0</v>
      </c>
      <c r="AR26" s="107">
        <v>0</v>
      </c>
      <c r="AS26" s="107">
        <v>0</v>
      </c>
      <c r="AT26" s="107">
        <v>0</v>
      </c>
      <c r="AU26" s="107">
        <v>0</v>
      </c>
      <c r="AV26" s="107">
        <v>0</v>
      </c>
      <c r="AW26" s="107">
        <v>0</v>
      </c>
      <c r="AX26" s="107">
        <v>0</v>
      </c>
      <c r="AY26" s="107">
        <v>0</v>
      </c>
    </row>
    <row r="27" spans="1:51" s="13" customFormat="1" ht="12.75" outlineLevel="1" x14ac:dyDescent="0.2">
      <c r="A27" s="39">
        <v>4</v>
      </c>
      <c r="B27" s="124" t="s">
        <v>151</v>
      </c>
      <c r="C27" s="125" t="s">
        <v>185</v>
      </c>
      <c r="D27" s="135" t="s">
        <v>22</v>
      </c>
      <c r="E27" s="135">
        <v>70</v>
      </c>
      <c r="F27" s="135">
        <v>396.39599999999996</v>
      </c>
      <c r="G27" s="135" t="s">
        <v>28</v>
      </c>
      <c r="H27" s="135" t="s">
        <v>24</v>
      </c>
      <c r="J27" s="106">
        <v>0</v>
      </c>
      <c r="K27" s="107">
        <v>0</v>
      </c>
      <c r="L27" s="107">
        <v>0</v>
      </c>
      <c r="M27" s="107">
        <v>0</v>
      </c>
      <c r="N27" s="107">
        <v>0</v>
      </c>
      <c r="O27" s="108">
        <v>0</v>
      </c>
      <c r="P27" s="109">
        <v>255.54599999999999</v>
      </c>
      <c r="Q27" s="107">
        <v>0</v>
      </c>
      <c r="R27" s="107">
        <v>140.85</v>
      </c>
      <c r="S27" s="107">
        <v>0</v>
      </c>
      <c r="T27" s="107">
        <v>0</v>
      </c>
      <c r="U27" s="107">
        <v>0</v>
      </c>
      <c r="V27" s="127"/>
      <c r="Y27" s="107">
        <v>0</v>
      </c>
      <c r="Z27" s="107">
        <v>0</v>
      </c>
      <c r="AA27" s="107">
        <v>0</v>
      </c>
      <c r="AB27" s="107">
        <v>0</v>
      </c>
      <c r="AC27" s="107">
        <v>0</v>
      </c>
      <c r="AD27" s="107">
        <v>0</v>
      </c>
      <c r="AE27" s="107">
        <v>0</v>
      </c>
      <c r="AF27" s="107">
        <v>0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>
        <v>0</v>
      </c>
      <c r="AM27" s="107">
        <v>0</v>
      </c>
      <c r="AN27" s="107">
        <v>0</v>
      </c>
      <c r="AO27" s="107">
        <v>0</v>
      </c>
      <c r="AP27" s="107">
        <v>396.39599999999996</v>
      </c>
      <c r="AQ27" s="107">
        <v>0</v>
      </c>
      <c r="AR27" s="107">
        <v>0</v>
      </c>
      <c r="AS27" s="107">
        <v>0</v>
      </c>
      <c r="AT27" s="107">
        <v>0</v>
      </c>
      <c r="AU27" s="107">
        <v>0</v>
      </c>
      <c r="AV27" s="107">
        <v>0</v>
      </c>
      <c r="AW27" s="107">
        <v>0</v>
      </c>
      <c r="AX27" s="107">
        <v>0</v>
      </c>
      <c r="AY27" s="107">
        <v>0</v>
      </c>
    </row>
    <row r="28" spans="1:51" s="13" customFormat="1" ht="12.75" customHeight="1" x14ac:dyDescent="0.2">
      <c r="A28" s="256" t="s">
        <v>186</v>
      </c>
      <c r="B28" s="256"/>
      <c r="C28" s="256"/>
      <c r="D28" s="114" t="s">
        <v>22</v>
      </c>
      <c r="E28" s="128">
        <v>220</v>
      </c>
      <c r="F28" s="129">
        <v>816.09299999999996</v>
      </c>
      <c r="G28" s="136"/>
      <c r="H28" s="137"/>
      <c r="J28" s="118"/>
      <c r="K28" s="119"/>
      <c r="L28" s="119"/>
      <c r="M28" s="119"/>
      <c r="N28" s="119"/>
      <c r="O28" s="120"/>
      <c r="P28" s="121"/>
      <c r="Q28" s="119"/>
      <c r="R28" s="119"/>
      <c r="S28" s="119"/>
      <c r="T28" s="119"/>
      <c r="U28" s="120"/>
      <c r="V28" s="122">
        <v>816.09299999999996</v>
      </c>
      <c r="X28" s="123"/>
      <c r="Y28" s="107">
        <v>0</v>
      </c>
      <c r="Z28" s="107">
        <v>0</v>
      </c>
      <c r="AA28" s="107">
        <v>0</v>
      </c>
      <c r="AB28" s="107">
        <v>0</v>
      </c>
      <c r="AC28" s="107">
        <v>0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>
        <v>0</v>
      </c>
      <c r="AM28" s="107">
        <v>0</v>
      </c>
      <c r="AN28" s="107">
        <v>0</v>
      </c>
      <c r="AO28" s="107">
        <v>0</v>
      </c>
      <c r="AP28" s="107">
        <v>0</v>
      </c>
      <c r="AQ28" s="107">
        <v>0</v>
      </c>
      <c r="AR28" s="107">
        <v>0</v>
      </c>
      <c r="AS28" s="107">
        <v>0</v>
      </c>
      <c r="AT28" s="107">
        <v>0</v>
      </c>
      <c r="AU28" s="107">
        <v>0</v>
      </c>
      <c r="AV28" s="107">
        <v>0</v>
      </c>
      <c r="AW28" s="107">
        <v>0</v>
      </c>
      <c r="AX28" s="107">
        <v>0</v>
      </c>
      <c r="AY28" s="107">
        <v>0</v>
      </c>
    </row>
    <row r="29" spans="1:51" s="13" customFormat="1" ht="12.75" customHeight="1" outlineLevel="1" x14ac:dyDescent="0.2">
      <c r="A29" s="138" t="s">
        <v>20</v>
      </c>
      <c r="B29" s="257" t="s">
        <v>187</v>
      </c>
      <c r="C29" s="257"/>
      <c r="D29" s="257"/>
      <c r="E29" s="257"/>
      <c r="F29" s="257"/>
      <c r="G29" s="257"/>
      <c r="H29" s="257"/>
      <c r="J29" s="131"/>
      <c r="K29" s="132"/>
      <c r="L29" s="132"/>
      <c r="M29" s="132"/>
      <c r="N29" s="132"/>
      <c r="O29" s="133"/>
      <c r="P29" s="134"/>
      <c r="Q29" s="132"/>
      <c r="R29" s="132"/>
      <c r="S29" s="132"/>
      <c r="T29" s="132"/>
      <c r="U29" s="133"/>
      <c r="V29" s="102"/>
      <c r="X29" s="123"/>
      <c r="Y29" s="107">
        <v>0</v>
      </c>
      <c r="Z29" s="107">
        <v>0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>
        <v>0</v>
      </c>
      <c r="AM29" s="107">
        <v>0</v>
      </c>
      <c r="AN29" s="107">
        <v>0</v>
      </c>
      <c r="AO29" s="107">
        <v>0</v>
      </c>
      <c r="AP29" s="107">
        <v>0</v>
      </c>
      <c r="AQ29" s="107">
        <v>0</v>
      </c>
      <c r="AR29" s="107">
        <v>0</v>
      </c>
      <c r="AS29" s="107">
        <v>0</v>
      </c>
      <c r="AT29" s="107">
        <v>0</v>
      </c>
      <c r="AU29" s="107">
        <v>0</v>
      </c>
      <c r="AV29" s="107">
        <v>0</v>
      </c>
      <c r="AW29" s="107">
        <v>0</v>
      </c>
      <c r="AX29" s="107">
        <v>0</v>
      </c>
      <c r="AY29" s="107">
        <v>0</v>
      </c>
    </row>
    <row r="30" spans="1:51" s="13" customFormat="1" ht="12.75" outlineLevel="1" x14ac:dyDescent="0.2">
      <c r="A30" s="39">
        <v>1</v>
      </c>
      <c r="B30" s="139" t="s">
        <v>134</v>
      </c>
      <c r="C30" s="139" t="s">
        <v>188</v>
      </c>
      <c r="D30" s="39" t="s">
        <v>22</v>
      </c>
      <c r="E30" s="39">
        <v>21</v>
      </c>
      <c r="F30" s="39">
        <v>134.47499999999999</v>
      </c>
      <c r="G30" s="39" t="s">
        <v>28</v>
      </c>
      <c r="H30" s="39" t="s">
        <v>24</v>
      </c>
      <c r="J30" s="106">
        <v>0</v>
      </c>
      <c r="K30" s="107">
        <v>0</v>
      </c>
      <c r="L30" s="107">
        <v>0</v>
      </c>
      <c r="M30" s="107">
        <v>0</v>
      </c>
      <c r="N30" s="107">
        <v>60.901000000000003</v>
      </c>
      <c r="O30" s="108">
        <v>0</v>
      </c>
      <c r="P30" s="109">
        <v>36.786999999999999</v>
      </c>
      <c r="Q30" s="107">
        <v>0</v>
      </c>
      <c r="R30" s="107">
        <v>36.786999999999999</v>
      </c>
      <c r="S30" s="107">
        <v>0</v>
      </c>
      <c r="T30" s="107">
        <v>0</v>
      </c>
      <c r="U30" s="107">
        <v>0</v>
      </c>
      <c r="V30" s="127"/>
      <c r="Y30" s="107">
        <v>134.47499999999999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0</v>
      </c>
      <c r="AO30" s="107">
        <v>0</v>
      </c>
      <c r="AP30" s="107">
        <v>0</v>
      </c>
      <c r="AQ30" s="107">
        <v>0</v>
      </c>
      <c r="AR30" s="107">
        <v>0</v>
      </c>
      <c r="AS30" s="107">
        <v>0</v>
      </c>
      <c r="AT30" s="107">
        <v>0</v>
      </c>
      <c r="AU30" s="107">
        <v>0</v>
      </c>
      <c r="AV30" s="107">
        <v>0</v>
      </c>
      <c r="AW30" s="107">
        <v>0</v>
      </c>
      <c r="AX30" s="107">
        <v>0</v>
      </c>
      <c r="AY30" s="107">
        <v>0</v>
      </c>
    </row>
    <row r="31" spans="1:51" s="13" customFormat="1" ht="12.75" outlineLevel="1" x14ac:dyDescent="0.2">
      <c r="A31" s="39">
        <v>2</v>
      </c>
      <c r="B31" s="140" t="s">
        <v>137</v>
      </c>
      <c r="C31" s="139" t="s">
        <v>189</v>
      </c>
      <c r="D31" s="39" t="s">
        <v>22</v>
      </c>
      <c r="E31" s="39">
        <v>66</v>
      </c>
      <c r="F31" s="39">
        <v>371.42200000000003</v>
      </c>
      <c r="G31" s="39" t="s">
        <v>60</v>
      </c>
      <c r="H31" s="39" t="s">
        <v>24</v>
      </c>
      <c r="J31" s="106">
        <v>0</v>
      </c>
      <c r="K31" s="107">
        <v>0</v>
      </c>
      <c r="L31" s="107">
        <v>339.012</v>
      </c>
      <c r="M31" s="107">
        <v>0</v>
      </c>
      <c r="N31" s="107">
        <v>0</v>
      </c>
      <c r="O31" s="108">
        <v>0</v>
      </c>
      <c r="P31" s="109">
        <v>0</v>
      </c>
      <c r="Q31" s="107">
        <v>32.409999999999997</v>
      </c>
      <c r="R31" s="107">
        <v>0</v>
      </c>
      <c r="S31" s="107">
        <v>0</v>
      </c>
      <c r="T31" s="107">
        <v>0</v>
      </c>
      <c r="U31" s="107">
        <v>0</v>
      </c>
      <c r="V31" s="127"/>
      <c r="Y31" s="107">
        <v>0</v>
      </c>
      <c r="Z31" s="107">
        <v>0</v>
      </c>
      <c r="AA31" s="107">
        <v>0</v>
      </c>
      <c r="AB31" s="107">
        <v>371.42200000000003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>
        <v>0</v>
      </c>
      <c r="AM31" s="107">
        <v>0</v>
      </c>
      <c r="AN31" s="107">
        <v>0</v>
      </c>
      <c r="AO31" s="107">
        <v>0</v>
      </c>
      <c r="AP31" s="107">
        <v>0</v>
      </c>
      <c r="AQ31" s="107">
        <v>0</v>
      </c>
      <c r="AR31" s="107">
        <v>0</v>
      </c>
      <c r="AS31" s="107">
        <v>0</v>
      </c>
      <c r="AT31" s="107">
        <v>0</v>
      </c>
      <c r="AU31" s="107">
        <v>0</v>
      </c>
      <c r="AV31" s="107">
        <v>0</v>
      </c>
      <c r="AW31" s="107">
        <v>0</v>
      </c>
      <c r="AX31" s="107">
        <v>0</v>
      </c>
      <c r="AY31" s="107">
        <v>0</v>
      </c>
    </row>
    <row r="32" spans="1:51" s="13" customFormat="1" ht="12.75" outlineLevel="1" x14ac:dyDescent="0.2">
      <c r="A32" s="39">
        <v>3</v>
      </c>
      <c r="B32" s="140" t="s">
        <v>138</v>
      </c>
      <c r="C32" s="139" t="s">
        <v>190</v>
      </c>
      <c r="D32" s="39" t="s">
        <v>22</v>
      </c>
      <c r="E32" s="39">
        <v>12</v>
      </c>
      <c r="F32" s="39">
        <v>73.573999999999998</v>
      </c>
      <c r="G32" s="39" t="s">
        <v>28</v>
      </c>
      <c r="H32" s="39" t="s">
        <v>24</v>
      </c>
      <c r="J32" s="106">
        <v>0</v>
      </c>
      <c r="K32" s="107">
        <v>0</v>
      </c>
      <c r="L32" s="107">
        <v>0</v>
      </c>
      <c r="M32" s="107">
        <v>0</v>
      </c>
      <c r="N32" s="107">
        <v>36.786999999999999</v>
      </c>
      <c r="O32" s="108">
        <v>0</v>
      </c>
      <c r="P32" s="109">
        <v>0</v>
      </c>
      <c r="Q32" s="107">
        <v>0</v>
      </c>
      <c r="R32" s="107">
        <v>36.786999999999999</v>
      </c>
      <c r="S32" s="107">
        <v>0</v>
      </c>
      <c r="T32" s="107">
        <v>0</v>
      </c>
      <c r="U32" s="107">
        <v>0</v>
      </c>
      <c r="V32" s="127"/>
      <c r="Y32" s="107">
        <v>0</v>
      </c>
      <c r="Z32" s="107">
        <v>0</v>
      </c>
      <c r="AA32" s="107">
        <v>0</v>
      </c>
      <c r="AB32" s="107">
        <v>0</v>
      </c>
      <c r="AC32" s="107">
        <v>73.573999999999998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>
        <v>0</v>
      </c>
      <c r="AM32" s="107">
        <v>0</v>
      </c>
      <c r="AN32" s="107">
        <v>0</v>
      </c>
      <c r="AO32" s="107">
        <v>0</v>
      </c>
      <c r="AP32" s="107">
        <v>0</v>
      </c>
      <c r="AQ32" s="107">
        <v>0</v>
      </c>
      <c r="AR32" s="107">
        <v>0</v>
      </c>
      <c r="AS32" s="107">
        <v>0</v>
      </c>
      <c r="AT32" s="107">
        <v>0</v>
      </c>
      <c r="AU32" s="107">
        <v>0</v>
      </c>
      <c r="AV32" s="107">
        <v>0</v>
      </c>
      <c r="AW32" s="107">
        <v>0</v>
      </c>
      <c r="AX32" s="107">
        <v>0</v>
      </c>
      <c r="AY32" s="107">
        <v>0</v>
      </c>
    </row>
    <row r="33" spans="1:52" s="13" customFormat="1" ht="12.75" outlineLevel="1" x14ac:dyDescent="0.2">
      <c r="A33" s="39">
        <v>4</v>
      </c>
      <c r="B33" s="140" t="s">
        <v>141</v>
      </c>
      <c r="C33" s="139" t="s">
        <v>190</v>
      </c>
      <c r="D33" s="39" t="s">
        <v>22</v>
      </c>
      <c r="E33" s="39">
        <v>6</v>
      </c>
      <c r="F33" s="39">
        <v>36.786999999999999</v>
      </c>
      <c r="G33" s="39" t="s">
        <v>60</v>
      </c>
      <c r="H33" s="39" t="s">
        <v>24</v>
      </c>
      <c r="J33" s="106">
        <v>0</v>
      </c>
      <c r="K33" s="107">
        <v>0</v>
      </c>
      <c r="L33" s="107">
        <v>0</v>
      </c>
      <c r="M33" s="107">
        <v>0</v>
      </c>
      <c r="N33" s="107">
        <v>0</v>
      </c>
      <c r="O33" s="108">
        <v>0</v>
      </c>
      <c r="P33" s="109">
        <v>0</v>
      </c>
      <c r="Q33" s="107">
        <v>36.786999999999999</v>
      </c>
      <c r="R33" s="107">
        <v>0</v>
      </c>
      <c r="S33" s="107">
        <v>0</v>
      </c>
      <c r="T33" s="107">
        <v>0</v>
      </c>
      <c r="U33" s="107">
        <v>0</v>
      </c>
      <c r="V33" s="127"/>
      <c r="Y33" s="107">
        <v>0</v>
      </c>
      <c r="Z33" s="107">
        <v>0</v>
      </c>
      <c r="AA33" s="107">
        <v>0</v>
      </c>
      <c r="AB33" s="107">
        <v>0</v>
      </c>
      <c r="AC33" s="107">
        <v>0</v>
      </c>
      <c r="AD33" s="107">
        <v>0</v>
      </c>
      <c r="AE33" s="107">
        <v>0</v>
      </c>
      <c r="AF33" s="107">
        <v>36.786999999999999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>
        <v>0</v>
      </c>
      <c r="AM33" s="107">
        <v>0</v>
      </c>
      <c r="AN33" s="107">
        <v>0</v>
      </c>
      <c r="AO33" s="107">
        <v>0</v>
      </c>
      <c r="AP33" s="107">
        <v>0</v>
      </c>
      <c r="AQ33" s="107">
        <v>0</v>
      </c>
      <c r="AR33" s="107">
        <v>0</v>
      </c>
      <c r="AS33" s="107">
        <v>0</v>
      </c>
      <c r="AT33" s="107">
        <v>0</v>
      </c>
      <c r="AU33" s="107">
        <v>0</v>
      </c>
      <c r="AV33" s="107">
        <v>0</v>
      </c>
      <c r="AW33" s="107">
        <v>0</v>
      </c>
      <c r="AX33" s="107">
        <v>0</v>
      </c>
      <c r="AY33" s="107">
        <v>0</v>
      </c>
    </row>
    <row r="34" spans="1:52" s="13" customFormat="1" ht="12.75" outlineLevel="1" x14ac:dyDescent="0.2">
      <c r="A34" s="39">
        <v>5</v>
      </c>
      <c r="B34" s="140" t="s">
        <v>145</v>
      </c>
      <c r="C34" s="139" t="s">
        <v>191</v>
      </c>
      <c r="D34" s="39" t="s">
        <v>22</v>
      </c>
      <c r="E34" s="39">
        <v>48</v>
      </c>
      <c r="F34" s="39">
        <v>54.76</v>
      </c>
      <c r="G34" s="39" t="s">
        <v>62</v>
      </c>
      <c r="H34" s="39" t="s">
        <v>24</v>
      </c>
      <c r="J34" s="106">
        <v>0</v>
      </c>
      <c r="K34" s="107">
        <v>0</v>
      </c>
      <c r="L34" s="107">
        <v>54.76</v>
      </c>
      <c r="M34" s="107">
        <v>0</v>
      </c>
      <c r="N34" s="107">
        <v>0</v>
      </c>
      <c r="O34" s="108">
        <v>0</v>
      </c>
      <c r="P34" s="109">
        <v>0</v>
      </c>
      <c r="Q34" s="107">
        <v>0</v>
      </c>
      <c r="R34" s="107">
        <v>0</v>
      </c>
      <c r="S34" s="107">
        <v>0</v>
      </c>
      <c r="T34" s="107">
        <v>0</v>
      </c>
      <c r="U34" s="107">
        <v>0</v>
      </c>
      <c r="V34" s="127"/>
      <c r="Y34" s="107">
        <v>0</v>
      </c>
      <c r="Z34" s="107">
        <v>0</v>
      </c>
      <c r="AA34" s="107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54.76</v>
      </c>
      <c r="AK34" s="107">
        <v>0</v>
      </c>
      <c r="AL34" s="107">
        <v>0</v>
      </c>
      <c r="AM34" s="107">
        <v>0</v>
      </c>
      <c r="AN34" s="107">
        <v>0</v>
      </c>
      <c r="AO34" s="107">
        <v>0</v>
      </c>
      <c r="AP34" s="107">
        <v>0</v>
      </c>
      <c r="AQ34" s="107">
        <v>0</v>
      </c>
      <c r="AR34" s="107">
        <v>0</v>
      </c>
      <c r="AS34" s="107">
        <v>0</v>
      </c>
      <c r="AT34" s="107">
        <v>0</v>
      </c>
      <c r="AU34" s="107">
        <v>0</v>
      </c>
      <c r="AV34" s="107">
        <v>0</v>
      </c>
      <c r="AW34" s="107">
        <v>0</v>
      </c>
      <c r="AX34" s="107">
        <v>0</v>
      </c>
      <c r="AY34" s="107">
        <v>0</v>
      </c>
    </row>
    <row r="35" spans="1:52" s="13" customFormat="1" ht="12.75" outlineLevel="1" x14ac:dyDescent="0.2">
      <c r="A35" s="39">
        <v>6</v>
      </c>
      <c r="B35" s="140" t="s">
        <v>156</v>
      </c>
      <c r="C35" s="139" t="s">
        <v>192</v>
      </c>
      <c r="D35" s="39" t="s">
        <v>22</v>
      </c>
      <c r="E35" s="39">
        <v>6</v>
      </c>
      <c r="F35" s="39">
        <v>36.786999999999999</v>
      </c>
      <c r="G35" s="39" t="s">
        <v>28</v>
      </c>
      <c r="H35" s="39" t="s">
        <v>24</v>
      </c>
      <c r="J35" s="106">
        <v>0</v>
      </c>
      <c r="K35" s="107">
        <v>0</v>
      </c>
      <c r="L35" s="107">
        <v>0</v>
      </c>
      <c r="M35" s="107">
        <v>0</v>
      </c>
      <c r="N35" s="107">
        <v>0</v>
      </c>
      <c r="O35" s="108">
        <v>0</v>
      </c>
      <c r="P35" s="109">
        <v>0</v>
      </c>
      <c r="Q35" s="107">
        <v>0</v>
      </c>
      <c r="R35" s="107">
        <v>36.786999999999999</v>
      </c>
      <c r="S35" s="107">
        <v>0</v>
      </c>
      <c r="T35" s="107">
        <v>0</v>
      </c>
      <c r="U35" s="107">
        <v>0</v>
      </c>
      <c r="V35" s="127"/>
      <c r="Y35" s="107">
        <v>0</v>
      </c>
      <c r="Z35" s="107">
        <v>0</v>
      </c>
      <c r="AA35" s="107">
        <v>0</v>
      </c>
      <c r="AB35" s="107">
        <v>0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>
        <v>0</v>
      </c>
      <c r="AM35" s="107">
        <v>0</v>
      </c>
      <c r="AN35" s="107">
        <v>0</v>
      </c>
      <c r="AO35" s="107">
        <v>0</v>
      </c>
      <c r="AP35" s="107">
        <v>0</v>
      </c>
      <c r="AQ35" s="107">
        <v>0</v>
      </c>
      <c r="AR35" s="107">
        <v>0</v>
      </c>
      <c r="AS35" s="107">
        <v>0</v>
      </c>
      <c r="AT35" s="107">
        <v>36.786999999999999</v>
      </c>
      <c r="AU35" s="107">
        <v>0</v>
      </c>
      <c r="AV35" s="107">
        <v>0</v>
      </c>
      <c r="AW35" s="107">
        <v>0</v>
      </c>
      <c r="AX35" s="107">
        <v>0</v>
      </c>
      <c r="AY35" s="107">
        <v>0</v>
      </c>
    </row>
    <row r="36" spans="1:52" s="13" customFormat="1" ht="12.75" customHeight="1" x14ac:dyDescent="0.2">
      <c r="A36" s="256" t="s">
        <v>193</v>
      </c>
      <c r="B36" s="256"/>
      <c r="C36" s="256"/>
      <c r="D36" s="114" t="s">
        <v>22</v>
      </c>
      <c r="E36" s="128">
        <v>159</v>
      </c>
      <c r="F36" s="129">
        <v>707.80500000000006</v>
      </c>
      <c r="G36" s="136"/>
      <c r="H36" s="137"/>
      <c r="J36" s="118"/>
      <c r="K36" s="119"/>
      <c r="L36" s="119"/>
      <c r="M36" s="119"/>
      <c r="N36" s="119"/>
      <c r="O36" s="120"/>
      <c r="P36" s="121"/>
      <c r="Q36" s="119"/>
      <c r="R36" s="119"/>
      <c r="S36" s="119"/>
      <c r="T36" s="119"/>
      <c r="U36" s="120"/>
      <c r="V36" s="122">
        <v>707.80500000000006</v>
      </c>
      <c r="W36" s="123"/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>
        <v>0</v>
      </c>
      <c r="AM36" s="107">
        <v>0</v>
      </c>
      <c r="AN36" s="107">
        <v>0</v>
      </c>
      <c r="AO36" s="107">
        <v>0</v>
      </c>
      <c r="AP36" s="107">
        <v>0</v>
      </c>
      <c r="AQ36" s="107">
        <v>0</v>
      </c>
      <c r="AR36" s="107">
        <v>0</v>
      </c>
      <c r="AS36" s="107">
        <v>0</v>
      </c>
      <c r="AT36" s="107">
        <v>0</v>
      </c>
      <c r="AU36" s="107">
        <v>0</v>
      </c>
      <c r="AV36" s="107">
        <v>0</v>
      </c>
      <c r="AW36" s="107">
        <v>0</v>
      </c>
      <c r="AX36" s="107">
        <v>0</v>
      </c>
      <c r="AY36" s="107">
        <v>0</v>
      </c>
    </row>
    <row r="37" spans="1:52" s="13" customFormat="1" ht="12.75" customHeight="1" outlineLevel="1" x14ac:dyDescent="0.2">
      <c r="A37" s="138" t="s">
        <v>88</v>
      </c>
      <c r="B37" s="257" t="s">
        <v>194</v>
      </c>
      <c r="C37" s="257"/>
      <c r="D37" s="257"/>
      <c r="E37" s="257"/>
      <c r="F37" s="257"/>
      <c r="G37" s="257"/>
      <c r="H37" s="257"/>
      <c r="J37" s="131"/>
      <c r="K37" s="132"/>
      <c r="L37" s="132"/>
      <c r="M37" s="132"/>
      <c r="N37" s="132"/>
      <c r="O37" s="133"/>
      <c r="P37" s="134"/>
      <c r="Q37" s="132"/>
      <c r="R37" s="132"/>
      <c r="S37" s="132"/>
      <c r="T37" s="132"/>
      <c r="U37" s="133"/>
      <c r="V37" s="102"/>
      <c r="W37" s="123"/>
      <c r="Y37" s="107">
        <v>0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>
        <v>0</v>
      </c>
      <c r="AM37" s="107">
        <v>0</v>
      </c>
      <c r="AN37" s="107">
        <v>0</v>
      </c>
      <c r="AO37" s="107">
        <v>0</v>
      </c>
      <c r="AP37" s="107">
        <v>0</v>
      </c>
      <c r="AQ37" s="107">
        <v>0</v>
      </c>
      <c r="AR37" s="107">
        <v>0</v>
      </c>
      <c r="AS37" s="107">
        <v>0</v>
      </c>
      <c r="AT37" s="107">
        <v>0</v>
      </c>
      <c r="AU37" s="107">
        <v>0</v>
      </c>
      <c r="AV37" s="107">
        <v>0</v>
      </c>
      <c r="AW37" s="107">
        <v>0</v>
      </c>
      <c r="AX37" s="107">
        <v>0</v>
      </c>
      <c r="AY37" s="107">
        <v>0</v>
      </c>
    </row>
    <row r="38" spans="1:52" s="13" customFormat="1" ht="12.75" outlineLevel="1" x14ac:dyDescent="0.2">
      <c r="A38" s="39">
        <v>1</v>
      </c>
      <c r="B38" s="141" t="s">
        <v>140</v>
      </c>
      <c r="C38" s="141" t="s">
        <v>195</v>
      </c>
      <c r="D38" s="39" t="s">
        <v>22</v>
      </c>
      <c r="E38" s="39">
        <v>6</v>
      </c>
      <c r="F38" s="39">
        <v>39.32</v>
      </c>
      <c r="G38" s="39" t="s">
        <v>60</v>
      </c>
      <c r="H38" s="39" t="s">
        <v>24</v>
      </c>
      <c r="J38" s="106">
        <v>0</v>
      </c>
      <c r="K38" s="107">
        <v>0</v>
      </c>
      <c r="L38" s="107">
        <v>0</v>
      </c>
      <c r="M38" s="107">
        <v>0</v>
      </c>
      <c r="N38" s="107">
        <v>0</v>
      </c>
      <c r="O38" s="108">
        <v>0</v>
      </c>
      <c r="P38" s="109">
        <v>0</v>
      </c>
      <c r="Q38" s="107">
        <v>39.32</v>
      </c>
      <c r="R38" s="107">
        <v>0</v>
      </c>
      <c r="S38" s="107">
        <v>0</v>
      </c>
      <c r="T38" s="107">
        <v>0</v>
      </c>
      <c r="U38" s="107">
        <v>0</v>
      </c>
      <c r="V38" s="127"/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39.32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0</v>
      </c>
      <c r="AP38" s="107">
        <v>0</v>
      </c>
      <c r="AQ38" s="107">
        <v>0</v>
      </c>
      <c r="AR38" s="107">
        <v>0</v>
      </c>
      <c r="AS38" s="107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107">
        <v>0</v>
      </c>
    </row>
    <row r="39" spans="1:52" s="13" customFormat="1" ht="12.75" hidden="1" outlineLevel="1" x14ac:dyDescent="0.2">
      <c r="A39" s="39">
        <v>2</v>
      </c>
      <c r="B39" s="141"/>
      <c r="C39" s="141"/>
      <c r="D39" s="39"/>
      <c r="E39" s="6"/>
      <c r="F39" s="6"/>
      <c r="G39" s="6"/>
      <c r="H39" s="142"/>
      <c r="J39" s="106">
        <v>0</v>
      </c>
      <c r="K39" s="107">
        <v>0</v>
      </c>
      <c r="L39" s="107">
        <v>0</v>
      </c>
      <c r="M39" s="107">
        <v>0</v>
      </c>
      <c r="N39" s="107">
        <v>0</v>
      </c>
      <c r="O39" s="108">
        <v>0</v>
      </c>
      <c r="P39" s="109">
        <v>0</v>
      </c>
      <c r="Q39" s="107">
        <v>0</v>
      </c>
      <c r="R39" s="107">
        <v>0</v>
      </c>
      <c r="S39" s="107">
        <v>0</v>
      </c>
      <c r="T39" s="107">
        <v>0</v>
      </c>
      <c r="U39" s="107">
        <v>0</v>
      </c>
      <c r="V39" s="127"/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>
        <v>0</v>
      </c>
      <c r="AM39" s="107">
        <v>0</v>
      </c>
      <c r="AN39" s="107">
        <v>0</v>
      </c>
      <c r="AO39" s="107">
        <v>0</v>
      </c>
      <c r="AP39" s="107">
        <v>0</v>
      </c>
      <c r="AQ39" s="107">
        <v>0</v>
      </c>
      <c r="AR39" s="107">
        <v>0</v>
      </c>
      <c r="AS39" s="107">
        <v>0</v>
      </c>
      <c r="AT39" s="107">
        <v>0</v>
      </c>
      <c r="AU39" s="107">
        <v>0</v>
      </c>
      <c r="AV39" s="107">
        <v>0</v>
      </c>
      <c r="AW39" s="107">
        <v>0</v>
      </c>
      <c r="AX39" s="107">
        <v>0</v>
      </c>
      <c r="AY39" s="107">
        <v>0</v>
      </c>
    </row>
    <row r="40" spans="1:52" s="13" customFormat="1" ht="12.75" customHeight="1" x14ac:dyDescent="0.2">
      <c r="A40" s="256" t="s">
        <v>196</v>
      </c>
      <c r="B40" s="256"/>
      <c r="C40" s="256"/>
      <c r="D40" s="143" t="s">
        <v>22</v>
      </c>
      <c r="E40" s="144">
        <v>6</v>
      </c>
      <c r="F40" s="145">
        <v>39.32</v>
      </c>
      <c r="G40" s="146"/>
      <c r="H40" s="114"/>
      <c r="J40" s="118"/>
      <c r="K40" s="147"/>
      <c r="L40" s="119"/>
      <c r="M40" s="119"/>
      <c r="N40" s="119"/>
      <c r="O40" s="120"/>
      <c r="P40" s="121"/>
      <c r="Q40" s="119"/>
      <c r="R40" s="119"/>
      <c r="S40" s="119"/>
      <c r="T40" s="119"/>
      <c r="U40" s="120"/>
      <c r="V40" s="122">
        <v>39.32</v>
      </c>
      <c r="Y40" s="107">
        <v>0</v>
      </c>
      <c r="Z40" s="107">
        <v>0</v>
      </c>
      <c r="AA40" s="107">
        <v>0</v>
      </c>
      <c r="AB40" s="107">
        <v>0</v>
      </c>
      <c r="AC40" s="107">
        <v>0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>
        <v>0</v>
      </c>
      <c r="AM40" s="107">
        <v>0</v>
      </c>
      <c r="AN40" s="107">
        <v>0</v>
      </c>
      <c r="AO40" s="107">
        <v>0</v>
      </c>
      <c r="AP40" s="107">
        <v>0</v>
      </c>
      <c r="AQ40" s="107">
        <v>0</v>
      </c>
      <c r="AR40" s="107">
        <v>0</v>
      </c>
      <c r="AS40" s="107">
        <v>0</v>
      </c>
      <c r="AT40" s="107">
        <v>0</v>
      </c>
      <c r="AU40" s="107">
        <v>0</v>
      </c>
      <c r="AV40" s="107">
        <v>0</v>
      </c>
      <c r="AW40" s="107">
        <v>0</v>
      </c>
      <c r="AX40" s="107">
        <v>0</v>
      </c>
      <c r="AY40" s="107">
        <v>0</v>
      </c>
    </row>
    <row r="41" spans="1:52" s="13" customFormat="1" ht="12.75" customHeight="1" outlineLevel="1" x14ac:dyDescent="0.2">
      <c r="A41" s="138" t="s">
        <v>29</v>
      </c>
      <c r="B41" s="257" t="s">
        <v>197</v>
      </c>
      <c r="C41" s="257"/>
      <c r="D41" s="257"/>
      <c r="E41" s="257"/>
      <c r="F41" s="257"/>
      <c r="G41" s="257"/>
      <c r="H41" s="257"/>
      <c r="J41" s="131"/>
      <c r="K41" s="132"/>
      <c r="L41" s="132"/>
      <c r="M41" s="132"/>
      <c r="N41" s="132"/>
      <c r="O41" s="133"/>
      <c r="P41" s="134"/>
      <c r="Q41" s="132"/>
      <c r="R41" s="132"/>
      <c r="S41" s="132"/>
      <c r="T41" s="132"/>
      <c r="U41" s="133"/>
      <c r="V41" s="102"/>
      <c r="W41" s="123"/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>
        <v>0</v>
      </c>
      <c r="AM41" s="107">
        <v>0</v>
      </c>
      <c r="AN41" s="107">
        <v>0</v>
      </c>
      <c r="AO41" s="107">
        <v>0</v>
      </c>
      <c r="AP41" s="107">
        <v>0</v>
      </c>
      <c r="AQ41" s="107">
        <v>0</v>
      </c>
      <c r="AR41" s="107">
        <v>0</v>
      </c>
      <c r="AS41" s="107">
        <v>0</v>
      </c>
      <c r="AT41" s="107">
        <v>0</v>
      </c>
      <c r="AU41" s="107">
        <v>0</v>
      </c>
      <c r="AV41" s="107">
        <v>0</v>
      </c>
      <c r="AW41" s="107">
        <v>0</v>
      </c>
      <c r="AX41" s="107">
        <v>0</v>
      </c>
      <c r="AY41" s="107">
        <v>0</v>
      </c>
    </row>
    <row r="42" spans="1:52" s="13" customFormat="1" ht="12.75" outlineLevel="1" x14ac:dyDescent="0.2">
      <c r="A42" s="148">
        <v>1</v>
      </c>
      <c r="B42" s="124" t="s">
        <v>134</v>
      </c>
      <c r="C42" s="124"/>
      <c r="D42" s="48" t="s">
        <v>31</v>
      </c>
      <c r="E42" s="48">
        <v>120</v>
      </c>
      <c r="F42" s="48">
        <v>107.09</v>
      </c>
      <c r="G42" s="48" t="s">
        <v>23</v>
      </c>
      <c r="H42" s="48" t="s">
        <v>24</v>
      </c>
      <c r="J42" s="106">
        <v>0</v>
      </c>
      <c r="K42" s="107">
        <v>0</v>
      </c>
      <c r="L42" s="107">
        <v>0</v>
      </c>
      <c r="M42" s="107">
        <v>0</v>
      </c>
      <c r="N42" s="107">
        <v>107.09</v>
      </c>
      <c r="O42" s="108">
        <v>0</v>
      </c>
      <c r="P42" s="109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27"/>
      <c r="Y42" s="107">
        <v>107.09</v>
      </c>
      <c r="Z42" s="107">
        <v>0</v>
      </c>
      <c r="AA42" s="107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>
        <v>0</v>
      </c>
      <c r="AM42" s="107">
        <v>0</v>
      </c>
      <c r="AN42" s="107">
        <v>0</v>
      </c>
      <c r="AO42" s="107">
        <v>0</v>
      </c>
      <c r="AP42" s="107">
        <v>0</v>
      </c>
      <c r="AQ42" s="107">
        <v>0</v>
      </c>
      <c r="AR42" s="107">
        <v>0</v>
      </c>
      <c r="AS42" s="107">
        <v>0</v>
      </c>
      <c r="AT42" s="107">
        <v>0</v>
      </c>
      <c r="AU42" s="107">
        <v>0</v>
      </c>
      <c r="AV42" s="107">
        <v>0</v>
      </c>
      <c r="AW42" s="107">
        <v>0</v>
      </c>
      <c r="AX42" s="107">
        <v>0</v>
      </c>
      <c r="AY42" s="107">
        <v>0</v>
      </c>
    </row>
    <row r="43" spans="1:52" s="13" customFormat="1" ht="12.75" outlineLevel="1" x14ac:dyDescent="0.2">
      <c r="A43" s="148">
        <v>2</v>
      </c>
      <c r="B43" s="124" t="s">
        <v>140</v>
      </c>
      <c r="C43" s="124"/>
      <c r="D43" s="48" t="s">
        <v>31</v>
      </c>
      <c r="E43" s="48">
        <v>40</v>
      </c>
      <c r="F43" s="48">
        <v>46.459000000000003</v>
      </c>
      <c r="G43" s="48" t="s">
        <v>23</v>
      </c>
      <c r="H43" s="48" t="s">
        <v>24</v>
      </c>
      <c r="J43" s="106">
        <v>0</v>
      </c>
      <c r="K43" s="107">
        <v>0</v>
      </c>
      <c r="L43" s="107">
        <v>0</v>
      </c>
      <c r="M43" s="107">
        <v>0</v>
      </c>
      <c r="N43" s="107">
        <v>46.459000000000003</v>
      </c>
      <c r="O43" s="108">
        <v>0</v>
      </c>
      <c r="P43" s="109">
        <v>0</v>
      </c>
      <c r="Q43" s="107">
        <v>0</v>
      </c>
      <c r="R43" s="107">
        <v>0</v>
      </c>
      <c r="S43" s="107">
        <v>0</v>
      </c>
      <c r="T43" s="107">
        <v>0</v>
      </c>
      <c r="U43" s="107">
        <v>0</v>
      </c>
      <c r="V43" s="127"/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46.459000000000003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>
        <v>0</v>
      </c>
      <c r="AM43" s="107">
        <v>0</v>
      </c>
      <c r="AN43" s="107">
        <v>0</v>
      </c>
      <c r="AO43" s="107">
        <v>0</v>
      </c>
      <c r="AP43" s="107">
        <v>0</v>
      </c>
      <c r="AQ43" s="107">
        <v>0</v>
      </c>
      <c r="AR43" s="107">
        <v>0</v>
      </c>
      <c r="AS43" s="107">
        <v>0</v>
      </c>
      <c r="AT43" s="107">
        <v>0</v>
      </c>
      <c r="AU43" s="107">
        <v>0</v>
      </c>
      <c r="AV43" s="107">
        <v>0</v>
      </c>
      <c r="AW43" s="107">
        <v>0</v>
      </c>
      <c r="AX43" s="107">
        <v>0</v>
      </c>
      <c r="AY43" s="107">
        <v>0</v>
      </c>
    </row>
    <row r="44" spans="1:52" s="13" customFormat="1" ht="12.75" outlineLevel="1" x14ac:dyDescent="0.2">
      <c r="A44" s="148">
        <v>3</v>
      </c>
      <c r="B44" s="124" t="s">
        <v>142</v>
      </c>
      <c r="C44" s="124"/>
      <c r="D44" s="48" t="s">
        <v>31</v>
      </c>
      <c r="E44" s="48">
        <v>120</v>
      </c>
      <c r="F44" s="48">
        <v>44.900999999999996</v>
      </c>
      <c r="G44" s="48" t="s">
        <v>23</v>
      </c>
      <c r="H44" s="48" t="s">
        <v>24</v>
      </c>
      <c r="J44" s="106">
        <v>0</v>
      </c>
      <c r="K44" s="107">
        <v>0</v>
      </c>
      <c r="L44" s="107">
        <v>0</v>
      </c>
      <c r="M44" s="107">
        <v>0</v>
      </c>
      <c r="N44" s="107">
        <v>25.777999999999999</v>
      </c>
      <c r="O44" s="108">
        <v>19.123000000000001</v>
      </c>
      <c r="P44" s="109">
        <v>0</v>
      </c>
      <c r="Q44" s="107">
        <v>0</v>
      </c>
      <c r="R44" s="107">
        <v>0</v>
      </c>
      <c r="S44" s="107">
        <v>0</v>
      </c>
      <c r="T44" s="107">
        <v>0</v>
      </c>
      <c r="U44" s="107">
        <v>0</v>
      </c>
      <c r="V44" s="127"/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44.900999999999996</v>
      </c>
      <c r="AH44" s="107">
        <v>0</v>
      </c>
      <c r="AI44" s="107">
        <v>0</v>
      </c>
      <c r="AJ44" s="107">
        <v>0</v>
      </c>
      <c r="AK44" s="107">
        <v>0</v>
      </c>
      <c r="AL44" s="107">
        <v>0</v>
      </c>
      <c r="AM44" s="107">
        <v>0</v>
      </c>
      <c r="AN44" s="107">
        <v>0</v>
      </c>
      <c r="AO44" s="107">
        <v>0</v>
      </c>
      <c r="AP44" s="107">
        <v>0</v>
      </c>
      <c r="AQ44" s="107">
        <v>0</v>
      </c>
      <c r="AR44" s="107">
        <v>0</v>
      </c>
      <c r="AS44" s="107">
        <v>0</v>
      </c>
      <c r="AT44" s="107">
        <v>0</v>
      </c>
      <c r="AU44" s="107">
        <v>0</v>
      </c>
      <c r="AV44" s="107">
        <v>0</v>
      </c>
      <c r="AW44" s="107">
        <v>0</v>
      </c>
      <c r="AX44" s="107">
        <v>0</v>
      </c>
      <c r="AY44" s="107">
        <v>0</v>
      </c>
    </row>
    <row r="45" spans="1:52" s="13" customFormat="1" ht="12.75" outlineLevel="1" x14ac:dyDescent="0.2">
      <c r="A45" s="148">
        <v>4</v>
      </c>
      <c r="B45" s="124" t="s">
        <v>153</v>
      </c>
      <c r="C45" s="124"/>
      <c r="D45" s="48" t="s">
        <v>31</v>
      </c>
      <c r="E45" s="48">
        <v>8</v>
      </c>
      <c r="F45" s="48">
        <v>13.167999999999999</v>
      </c>
      <c r="G45" s="48" t="s">
        <v>23</v>
      </c>
      <c r="H45" s="48" t="s">
        <v>24</v>
      </c>
      <c r="J45" s="106">
        <v>0</v>
      </c>
      <c r="K45" s="107">
        <v>0</v>
      </c>
      <c r="L45" s="107">
        <v>0</v>
      </c>
      <c r="M45" s="107">
        <v>0</v>
      </c>
      <c r="N45" s="107">
        <v>13.167999999999999</v>
      </c>
      <c r="O45" s="108">
        <v>0</v>
      </c>
      <c r="P45" s="109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27"/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0</v>
      </c>
      <c r="AQ45" s="107">
        <v>13.167999999999999</v>
      </c>
      <c r="AR45" s="107">
        <v>0</v>
      </c>
      <c r="AS45" s="107">
        <v>0</v>
      </c>
      <c r="AT45" s="107">
        <v>0</v>
      </c>
      <c r="AU45" s="107">
        <v>0</v>
      </c>
      <c r="AV45" s="107">
        <v>0</v>
      </c>
      <c r="AW45" s="107">
        <v>0</v>
      </c>
      <c r="AX45" s="107">
        <v>0</v>
      </c>
      <c r="AY45" s="107">
        <v>0</v>
      </c>
    </row>
    <row r="46" spans="1:52" s="13" customFormat="1" ht="12.75" outlineLevel="1" x14ac:dyDescent="0.2">
      <c r="A46" s="148">
        <v>5</v>
      </c>
      <c r="B46" s="124" t="s">
        <v>155</v>
      </c>
      <c r="C46" s="124"/>
      <c r="D46" s="48" t="s">
        <v>31</v>
      </c>
      <c r="E46" s="48">
        <v>15</v>
      </c>
      <c r="F46" s="48">
        <v>23.347999999999999</v>
      </c>
      <c r="G46" s="48" t="s">
        <v>28</v>
      </c>
      <c r="H46" s="48" t="s">
        <v>24</v>
      </c>
      <c r="J46" s="106">
        <v>0</v>
      </c>
      <c r="K46" s="107">
        <v>0</v>
      </c>
      <c r="L46" s="107">
        <v>0</v>
      </c>
      <c r="M46" s="107">
        <v>0</v>
      </c>
      <c r="N46" s="107">
        <v>0</v>
      </c>
      <c r="O46" s="108">
        <v>0</v>
      </c>
      <c r="P46" s="109">
        <v>0</v>
      </c>
      <c r="Q46" s="107">
        <v>0</v>
      </c>
      <c r="R46" s="107">
        <v>23.347999999999999</v>
      </c>
      <c r="S46" s="107">
        <v>0</v>
      </c>
      <c r="T46" s="107">
        <v>0</v>
      </c>
      <c r="U46" s="107">
        <v>0</v>
      </c>
      <c r="V46" s="127"/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>
        <v>0</v>
      </c>
      <c r="AM46" s="107">
        <v>0</v>
      </c>
      <c r="AN46" s="107">
        <v>0</v>
      </c>
      <c r="AO46" s="107">
        <v>0</v>
      </c>
      <c r="AP46" s="107">
        <v>0</v>
      </c>
      <c r="AQ46" s="107">
        <v>0</v>
      </c>
      <c r="AR46" s="107">
        <v>0</v>
      </c>
      <c r="AS46" s="107">
        <v>23.347999999999999</v>
      </c>
      <c r="AT46" s="107">
        <v>0</v>
      </c>
      <c r="AU46" s="107">
        <v>0</v>
      </c>
      <c r="AV46" s="107">
        <v>0</v>
      </c>
      <c r="AW46" s="107">
        <v>0</v>
      </c>
      <c r="AX46" s="107">
        <v>0</v>
      </c>
      <c r="AY46" s="107">
        <v>0</v>
      </c>
    </row>
    <row r="47" spans="1:52" s="13" customFormat="1" ht="12.75" customHeight="1" x14ac:dyDescent="0.2">
      <c r="A47" s="256" t="s">
        <v>198</v>
      </c>
      <c r="B47" s="256"/>
      <c r="C47" s="256"/>
      <c r="D47" s="143" t="s">
        <v>31</v>
      </c>
      <c r="E47" s="144">
        <v>303</v>
      </c>
      <c r="F47" s="149">
        <v>234.96600000000001</v>
      </c>
      <c r="G47" s="146"/>
      <c r="H47" s="114"/>
      <c r="J47" s="118"/>
      <c r="K47" s="147"/>
      <c r="L47" s="119"/>
      <c r="M47" s="119"/>
      <c r="N47" s="119"/>
      <c r="O47" s="120"/>
      <c r="P47" s="121"/>
      <c r="Q47" s="119"/>
      <c r="R47" s="119"/>
      <c r="S47" s="119"/>
      <c r="T47" s="119"/>
      <c r="U47" s="120"/>
      <c r="V47" s="122">
        <v>234.96600000000001</v>
      </c>
      <c r="Y47" s="107">
        <v>0</v>
      </c>
      <c r="Z47" s="107">
        <v>0</v>
      </c>
      <c r="AA47" s="107">
        <v>0</v>
      </c>
      <c r="AB47" s="107">
        <v>0</v>
      </c>
      <c r="AC47" s="107">
        <v>0</v>
      </c>
      <c r="AD47" s="107">
        <v>0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>
        <v>0</v>
      </c>
      <c r="AM47" s="107">
        <v>0</v>
      </c>
      <c r="AN47" s="107">
        <v>0</v>
      </c>
      <c r="AO47" s="107">
        <v>0</v>
      </c>
      <c r="AP47" s="107">
        <v>0</v>
      </c>
      <c r="AQ47" s="107">
        <v>0</v>
      </c>
      <c r="AR47" s="107">
        <v>0</v>
      </c>
      <c r="AS47" s="107">
        <v>0</v>
      </c>
      <c r="AT47" s="107">
        <v>0</v>
      </c>
      <c r="AU47" s="107">
        <v>0</v>
      </c>
      <c r="AV47" s="107">
        <v>0</v>
      </c>
      <c r="AW47" s="107">
        <v>0</v>
      </c>
      <c r="AX47" s="107">
        <v>0</v>
      </c>
      <c r="AY47" s="107">
        <v>0</v>
      </c>
      <c r="AZ47" s="123"/>
    </row>
    <row r="48" spans="1:52" s="13" customFormat="1" ht="12.75" customHeight="1" outlineLevel="1" x14ac:dyDescent="0.2">
      <c r="A48" s="138" t="s">
        <v>63</v>
      </c>
      <c r="B48" s="257" t="s">
        <v>199</v>
      </c>
      <c r="C48" s="257"/>
      <c r="D48" s="257"/>
      <c r="E48" s="257"/>
      <c r="F48" s="257"/>
      <c r="G48" s="257"/>
      <c r="H48" s="257"/>
      <c r="J48" s="131"/>
      <c r="K48" s="150"/>
      <c r="L48" s="132"/>
      <c r="M48" s="132"/>
      <c r="N48" s="132"/>
      <c r="O48" s="133"/>
      <c r="P48" s="134"/>
      <c r="Q48" s="132"/>
      <c r="R48" s="132"/>
      <c r="S48" s="132"/>
      <c r="T48" s="132"/>
      <c r="U48" s="133"/>
      <c r="V48" s="102"/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>
        <v>0</v>
      </c>
      <c r="AM48" s="107">
        <v>0</v>
      </c>
      <c r="AN48" s="107">
        <v>0</v>
      </c>
      <c r="AO48" s="107">
        <v>0</v>
      </c>
      <c r="AP48" s="107">
        <v>0</v>
      </c>
      <c r="AQ48" s="107">
        <v>0</v>
      </c>
      <c r="AR48" s="107">
        <v>0</v>
      </c>
      <c r="AS48" s="107">
        <v>0</v>
      </c>
      <c r="AT48" s="107">
        <v>0</v>
      </c>
      <c r="AU48" s="107">
        <v>0</v>
      </c>
      <c r="AV48" s="107">
        <v>0</v>
      </c>
      <c r="AW48" s="107">
        <v>0</v>
      </c>
      <c r="AX48" s="107">
        <v>0</v>
      </c>
      <c r="AY48" s="107">
        <v>0</v>
      </c>
    </row>
    <row r="49" spans="1:52" s="13" customFormat="1" ht="12.75" outlineLevel="1" x14ac:dyDescent="0.2">
      <c r="A49" s="39">
        <v>1</v>
      </c>
      <c r="B49" s="139" t="s">
        <v>137</v>
      </c>
      <c r="C49" s="139" t="s">
        <v>200</v>
      </c>
      <c r="D49" s="39" t="s">
        <v>55</v>
      </c>
      <c r="E49" s="39">
        <v>1</v>
      </c>
      <c r="F49" s="39">
        <v>121.149</v>
      </c>
      <c r="G49" s="39" t="s">
        <v>65</v>
      </c>
      <c r="H49" s="39" t="s">
        <v>24</v>
      </c>
      <c r="J49" s="106">
        <v>0</v>
      </c>
      <c r="K49" s="107">
        <v>0</v>
      </c>
      <c r="L49" s="107">
        <v>0</v>
      </c>
      <c r="M49" s="107">
        <v>121.149</v>
      </c>
      <c r="N49" s="107">
        <v>0</v>
      </c>
      <c r="O49" s="108">
        <v>0</v>
      </c>
      <c r="P49" s="109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51"/>
      <c r="Y49" s="107">
        <v>0</v>
      </c>
      <c r="Z49" s="107">
        <v>0</v>
      </c>
      <c r="AA49" s="107">
        <v>0</v>
      </c>
      <c r="AB49" s="107">
        <v>121.149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>
        <v>0</v>
      </c>
      <c r="AM49" s="107">
        <v>0</v>
      </c>
      <c r="AN49" s="107">
        <v>0</v>
      </c>
      <c r="AO49" s="107">
        <v>0</v>
      </c>
      <c r="AP49" s="107">
        <v>0</v>
      </c>
      <c r="AQ49" s="107">
        <v>0</v>
      </c>
      <c r="AR49" s="107">
        <v>0</v>
      </c>
      <c r="AS49" s="107">
        <v>0</v>
      </c>
      <c r="AT49" s="107">
        <v>0</v>
      </c>
      <c r="AU49" s="107">
        <v>0</v>
      </c>
      <c r="AV49" s="107">
        <v>0</v>
      </c>
      <c r="AW49" s="107">
        <v>0</v>
      </c>
      <c r="AX49" s="107">
        <v>0</v>
      </c>
      <c r="AY49" s="107">
        <v>0</v>
      </c>
    </row>
    <row r="50" spans="1:52" s="13" customFormat="1" ht="12.75" outlineLevel="1" x14ac:dyDescent="0.2">
      <c r="A50" s="39">
        <v>2</v>
      </c>
      <c r="B50" s="139" t="s">
        <v>149</v>
      </c>
      <c r="C50" s="139" t="s">
        <v>200</v>
      </c>
      <c r="D50" s="39" t="s">
        <v>55</v>
      </c>
      <c r="E50" s="39">
        <v>1</v>
      </c>
      <c r="F50" s="39">
        <v>225.43899999999999</v>
      </c>
      <c r="G50" s="39" t="s">
        <v>174</v>
      </c>
      <c r="H50" s="39" t="s">
        <v>24</v>
      </c>
      <c r="J50" s="106">
        <v>0</v>
      </c>
      <c r="K50" s="107">
        <v>225.43899999999999</v>
      </c>
      <c r="L50" s="107">
        <v>0</v>
      </c>
      <c r="M50" s="107">
        <v>0</v>
      </c>
      <c r="N50" s="107">
        <v>0</v>
      </c>
      <c r="O50" s="108">
        <v>0</v>
      </c>
      <c r="P50" s="109">
        <v>0</v>
      </c>
      <c r="Q50" s="107">
        <v>0</v>
      </c>
      <c r="R50" s="107">
        <v>0</v>
      </c>
      <c r="S50" s="107">
        <v>0</v>
      </c>
      <c r="T50" s="107">
        <v>0</v>
      </c>
      <c r="U50" s="107">
        <v>0</v>
      </c>
      <c r="V50" s="151"/>
      <c r="Y50" s="107">
        <v>0</v>
      </c>
      <c r="Z50" s="107">
        <v>0</v>
      </c>
      <c r="AA50" s="107">
        <v>0</v>
      </c>
      <c r="AB50" s="107">
        <v>0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>
        <v>0</v>
      </c>
      <c r="AM50" s="107">
        <v>0</v>
      </c>
      <c r="AN50" s="107">
        <v>225.43899999999999</v>
      </c>
      <c r="AO50" s="107">
        <v>0</v>
      </c>
      <c r="AP50" s="107">
        <v>0</v>
      </c>
      <c r="AQ50" s="107">
        <v>0</v>
      </c>
      <c r="AR50" s="107">
        <v>0</v>
      </c>
      <c r="AS50" s="107">
        <v>0</v>
      </c>
      <c r="AT50" s="107">
        <v>0</v>
      </c>
      <c r="AU50" s="107">
        <v>0</v>
      </c>
      <c r="AV50" s="107">
        <v>0</v>
      </c>
      <c r="AW50" s="107">
        <v>0</v>
      </c>
      <c r="AX50" s="107">
        <v>0</v>
      </c>
      <c r="AY50" s="107">
        <v>0</v>
      </c>
    </row>
    <row r="51" spans="1:52" s="13" customFormat="1" ht="12.75" outlineLevel="1" x14ac:dyDescent="0.2">
      <c r="A51" s="39">
        <v>3</v>
      </c>
      <c r="B51" s="139" t="s">
        <v>150</v>
      </c>
      <c r="C51" s="139" t="s">
        <v>200</v>
      </c>
      <c r="D51" s="39" t="s">
        <v>55</v>
      </c>
      <c r="E51" s="39">
        <v>2</v>
      </c>
      <c r="F51" s="39">
        <v>316.83600000000001</v>
      </c>
      <c r="G51" s="39" t="s">
        <v>174</v>
      </c>
      <c r="H51" s="39" t="s">
        <v>24</v>
      </c>
      <c r="J51" s="106">
        <v>0</v>
      </c>
      <c r="K51" s="107">
        <v>316.83600000000001</v>
      </c>
      <c r="L51" s="107">
        <v>0</v>
      </c>
      <c r="M51" s="107">
        <v>0</v>
      </c>
      <c r="N51" s="107">
        <v>0</v>
      </c>
      <c r="O51" s="108">
        <v>0</v>
      </c>
      <c r="P51" s="109">
        <v>0</v>
      </c>
      <c r="Q51" s="107">
        <v>0</v>
      </c>
      <c r="R51" s="107">
        <v>0</v>
      </c>
      <c r="S51" s="107">
        <v>0</v>
      </c>
      <c r="T51" s="107">
        <v>0</v>
      </c>
      <c r="U51" s="107">
        <v>0</v>
      </c>
      <c r="V51" s="151"/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>
        <v>0</v>
      </c>
      <c r="AM51" s="107">
        <v>0</v>
      </c>
      <c r="AN51" s="107">
        <v>0</v>
      </c>
      <c r="AO51" s="107">
        <v>316.83600000000001</v>
      </c>
      <c r="AP51" s="107">
        <v>0</v>
      </c>
      <c r="AQ51" s="107">
        <v>0</v>
      </c>
      <c r="AR51" s="107">
        <v>0</v>
      </c>
      <c r="AS51" s="107">
        <v>0</v>
      </c>
      <c r="AT51" s="107">
        <v>0</v>
      </c>
      <c r="AU51" s="107">
        <v>0</v>
      </c>
      <c r="AV51" s="107">
        <v>0</v>
      </c>
      <c r="AW51" s="107">
        <v>0</v>
      </c>
      <c r="AX51" s="107">
        <v>0</v>
      </c>
      <c r="AY51" s="107">
        <v>0</v>
      </c>
    </row>
    <row r="52" spans="1:52" s="13" customFormat="1" ht="12.75" outlineLevel="1" x14ac:dyDescent="0.2">
      <c r="A52" s="39">
        <v>4</v>
      </c>
      <c r="B52" s="139" t="s">
        <v>155</v>
      </c>
      <c r="C52" s="139" t="s">
        <v>200</v>
      </c>
      <c r="D52" s="39" t="s">
        <v>55</v>
      </c>
      <c r="E52" s="39">
        <v>3</v>
      </c>
      <c r="F52" s="39">
        <v>609.29600000000005</v>
      </c>
      <c r="G52" s="39" t="s">
        <v>62</v>
      </c>
      <c r="H52" s="39" t="s">
        <v>24</v>
      </c>
      <c r="J52" s="106">
        <v>0</v>
      </c>
      <c r="K52" s="107">
        <v>0</v>
      </c>
      <c r="L52" s="107">
        <v>609.29600000000005</v>
      </c>
      <c r="M52" s="107">
        <v>0</v>
      </c>
      <c r="N52" s="107">
        <v>0</v>
      </c>
      <c r="O52" s="108">
        <v>0</v>
      </c>
      <c r="P52" s="109">
        <v>0</v>
      </c>
      <c r="Q52" s="107">
        <v>0</v>
      </c>
      <c r="R52" s="107">
        <v>0</v>
      </c>
      <c r="S52" s="107">
        <v>0</v>
      </c>
      <c r="T52" s="107">
        <v>0</v>
      </c>
      <c r="U52" s="107">
        <v>0</v>
      </c>
      <c r="V52" s="151"/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>
        <v>0</v>
      </c>
      <c r="AM52" s="107">
        <v>0</v>
      </c>
      <c r="AN52" s="107">
        <v>0</v>
      </c>
      <c r="AO52" s="107">
        <v>0</v>
      </c>
      <c r="AP52" s="107">
        <v>0</v>
      </c>
      <c r="AQ52" s="107">
        <v>0</v>
      </c>
      <c r="AR52" s="107">
        <v>0</v>
      </c>
      <c r="AS52" s="107">
        <v>609.29600000000005</v>
      </c>
      <c r="AT52" s="107">
        <v>0</v>
      </c>
      <c r="AU52" s="107">
        <v>0</v>
      </c>
      <c r="AV52" s="107">
        <v>0</v>
      </c>
      <c r="AW52" s="107">
        <v>0</v>
      </c>
      <c r="AX52" s="107">
        <v>0</v>
      </c>
      <c r="AY52" s="107">
        <v>0</v>
      </c>
    </row>
    <row r="53" spans="1:52" s="13" customFormat="1" ht="12.75" customHeight="1" x14ac:dyDescent="0.2">
      <c r="A53" s="258" t="s">
        <v>201</v>
      </c>
      <c r="B53" s="258"/>
      <c r="C53" s="152"/>
      <c r="D53" s="114" t="s">
        <v>55</v>
      </c>
      <c r="E53" s="144">
        <v>7</v>
      </c>
      <c r="F53" s="153">
        <v>1272.72</v>
      </c>
      <c r="G53" s="146"/>
      <c r="H53" s="114"/>
      <c r="J53" s="118"/>
      <c r="K53" s="147"/>
      <c r="L53" s="119"/>
      <c r="M53" s="119"/>
      <c r="N53" s="119"/>
      <c r="O53" s="120"/>
      <c r="P53" s="121"/>
      <c r="Q53" s="119"/>
      <c r="R53" s="119"/>
      <c r="S53" s="119"/>
      <c r="T53" s="119"/>
      <c r="U53" s="120"/>
      <c r="V53" s="122">
        <v>1272.72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  <c r="AK53" s="107">
        <v>0</v>
      </c>
      <c r="AL53" s="107">
        <v>0</v>
      </c>
      <c r="AM53" s="107">
        <v>0</v>
      </c>
      <c r="AN53" s="107">
        <v>0</v>
      </c>
      <c r="AO53" s="107">
        <v>0</v>
      </c>
      <c r="AP53" s="107">
        <v>0</v>
      </c>
      <c r="AQ53" s="107">
        <v>0</v>
      </c>
      <c r="AR53" s="107">
        <v>0</v>
      </c>
      <c r="AS53" s="107">
        <v>0</v>
      </c>
      <c r="AT53" s="107">
        <v>0</v>
      </c>
      <c r="AU53" s="107">
        <v>0</v>
      </c>
      <c r="AV53" s="107">
        <v>0</v>
      </c>
      <c r="AW53" s="107">
        <v>0</v>
      </c>
      <c r="AX53" s="107">
        <v>0</v>
      </c>
      <c r="AY53" s="107">
        <v>0</v>
      </c>
      <c r="AZ53" s="123"/>
    </row>
    <row r="54" spans="1:52" s="13" customFormat="1" ht="12.75" customHeight="1" outlineLevel="1" x14ac:dyDescent="0.2">
      <c r="A54" s="138">
        <v>4</v>
      </c>
      <c r="B54" s="254" t="s">
        <v>202</v>
      </c>
      <c r="C54" s="254"/>
      <c r="D54" s="254"/>
      <c r="E54" s="254"/>
      <c r="F54" s="254"/>
      <c r="G54" s="254"/>
      <c r="H54" s="254"/>
      <c r="J54" s="131"/>
      <c r="K54" s="132"/>
      <c r="L54" s="132"/>
      <c r="M54" s="132"/>
      <c r="N54" s="132"/>
      <c r="O54" s="133"/>
      <c r="P54" s="134"/>
      <c r="Q54" s="132"/>
      <c r="R54" s="132"/>
      <c r="S54" s="132"/>
      <c r="T54" s="132"/>
      <c r="U54" s="133"/>
      <c r="V54" s="102"/>
      <c r="Y54" s="107">
        <v>0</v>
      </c>
      <c r="Z54" s="107">
        <v>0</v>
      </c>
      <c r="AA54" s="107">
        <v>0</v>
      </c>
      <c r="AB54" s="107">
        <v>0</v>
      </c>
      <c r="AC54" s="107">
        <v>0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>
        <v>0</v>
      </c>
      <c r="AM54" s="107">
        <v>0</v>
      </c>
      <c r="AN54" s="107">
        <v>0</v>
      </c>
      <c r="AO54" s="107">
        <v>0</v>
      </c>
      <c r="AP54" s="107">
        <v>0</v>
      </c>
      <c r="AQ54" s="107">
        <v>0</v>
      </c>
      <c r="AR54" s="107">
        <v>0</v>
      </c>
      <c r="AS54" s="107">
        <v>0</v>
      </c>
      <c r="AT54" s="107">
        <v>0</v>
      </c>
      <c r="AU54" s="107">
        <v>0</v>
      </c>
      <c r="AV54" s="107">
        <v>0</v>
      </c>
      <c r="AW54" s="107">
        <v>0</v>
      </c>
      <c r="AX54" s="107">
        <v>0</v>
      </c>
      <c r="AY54" s="107">
        <v>0</v>
      </c>
    </row>
    <row r="55" spans="1:52" outlineLevel="1" x14ac:dyDescent="0.25">
      <c r="A55" s="126">
        <v>1</v>
      </c>
      <c r="B55" s="154" t="s">
        <v>140</v>
      </c>
      <c r="C55" s="139" t="s">
        <v>203</v>
      </c>
      <c r="D55" s="126" t="s">
        <v>22</v>
      </c>
      <c r="E55" s="126">
        <v>93</v>
      </c>
      <c r="F55" s="126">
        <v>251.02099999999999</v>
      </c>
      <c r="G55" s="126" t="s">
        <v>92</v>
      </c>
      <c r="H55" s="126" t="s">
        <v>24</v>
      </c>
      <c r="I55" s="13"/>
      <c r="J55" s="106">
        <v>0</v>
      </c>
      <c r="K55" s="107">
        <v>0</v>
      </c>
      <c r="L55" s="107">
        <v>0</v>
      </c>
      <c r="M55" s="107">
        <v>0</v>
      </c>
      <c r="N55" s="107">
        <v>0</v>
      </c>
      <c r="O55" s="108">
        <v>0</v>
      </c>
      <c r="P55" s="109">
        <v>0</v>
      </c>
      <c r="Q55" s="107">
        <v>0</v>
      </c>
      <c r="R55" s="107">
        <v>0</v>
      </c>
      <c r="S55" s="107">
        <v>251.02099999999999</v>
      </c>
      <c r="T55" s="107">
        <v>0</v>
      </c>
      <c r="U55" s="107">
        <v>0</v>
      </c>
      <c r="V55" s="127"/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251.02099999999999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>
        <v>0</v>
      </c>
      <c r="AM55" s="107">
        <v>0</v>
      </c>
      <c r="AN55" s="107">
        <v>0</v>
      </c>
      <c r="AO55" s="107">
        <v>0</v>
      </c>
      <c r="AP55" s="107">
        <v>0</v>
      </c>
      <c r="AQ55" s="107">
        <v>0</v>
      </c>
      <c r="AR55" s="107">
        <v>0</v>
      </c>
      <c r="AS55" s="107">
        <v>0</v>
      </c>
      <c r="AT55" s="107">
        <v>0</v>
      </c>
      <c r="AU55" s="107">
        <v>0</v>
      </c>
      <c r="AV55" s="107">
        <v>0</v>
      </c>
      <c r="AW55" s="107">
        <v>0</v>
      </c>
      <c r="AX55" s="107">
        <v>0</v>
      </c>
      <c r="AY55" s="107">
        <v>0</v>
      </c>
    </row>
    <row r="56" spans="1:52" outlineLevel="1" x14ac:dyDescent="0.25">
      <c r="A56" s="126">
        <v>2</v>
      </c>
      <c r="B56" s="155" t="s">
        <v>141</v>
      </c>
      <c r="C56" s="156" t="s">
        <v>204</v>
      </c>
      <c r="D56" s="126" t="s">
        <v>22</v>
      </c>
      <c r="E56" s="126">
        <v>97</v>
      </c>
      <c r="F56" s="126">
        <v>277.43200000000002</v>
      </c>
      <c r="G56" s="126" t="s">
        <v>35</v>
      </c>
      <c r="H56" s="126" t="s">
        <v>24</v>
      </c>
      <c r="I56" s="13"/>
      <c r="J56" s="106">
        <v>277.43200000000002</v>
      </c>
      <c r="K56" s="107">
        <v>0</v>
      </c>
      <c r="L56" s="107">
        <v>0</v>
      </c>
      <c r="M56" s="107">
        <v>0</v>
      </c>
      <c r="N56" s="107">
        <v>0</v>
      </c>
      <c r="O56" s="108">
        <v>0</v>
      </c>
      <c r="P56" s="109">
        <v>0</v>
      </c>
      <c r="Q56" s="107">
        <v>0</v>
      </c>
      <c r="R56" s="107">
        <v>0</v>
      </c>
      <c r="S56" s="107">
        <v>0</v>
      </c>
      <c r="T56" s="107">
        <v>0</v>
      </c>
      <c r="U56" s="107">
        <v>0</v>
      </c>
      <c r="V56" s="127"/>
      <c r="Y56" s="107">
        <v>0</v>
      </c>
      <c r="Z56" s="107">
        <v>0</v>
      </c>
      <c r="AA56" s="107">
        <v>0</v>
      </c>
      <c r="AB56" s="107">
        <v>0</v>
      </c>
      <c r="AC56" s="107">
        <v>0</v>
      </c>
      <c r="AD56" s="107">
        <v>0</v>
      </c>
      <c r="AE56" s="107">
        <v>0</v>
      </c>
      <c r="AF56" s="107">
        <v>277.43200000000002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>
        <v>0</v>
      </c>
      <c r="AM56" s="107">
        <v>0</v>
      </c>
      <c r="AN56" s="107">
        <v>0</v>
      </c>
      <c r="AO56" s="107">
        <v>0</v>
      </c>
      <c r="AP56" s="107">
        <v>0</v>
      </c>
      <c r="AQ56" s="107">
        <v>0</v>
      </c>
      <c r="AR56" s="107">
        <v>0</v>
      </c>
      <c r="AS56" s="107">
        <v>0</v>
      </c>
      <c r="AT56" s="107">
        <v>0</v>
      </c>
      <c r="AU56" s="107">
        <v>0</v>
      </c>
      <c r="AV56" s="107">
        <v>0</v>
      </c>
      <c r="AW56" s="107">
        <v>0</v>
      </c>
      <c r="AX56" s="107">
        <v>0</v>
      </c>
      <c r="AY56" s="107">
        <v>0</v>
      </c>
    </row>
    <row r="57" spans="1:52" outlineLevel="1" x14ac:dyDescent="0.25">
      <c r="A57" s="126">
        <v>3</v>
      </c>
      <c r="B57" s="157" t="s">
        <v>142</v>
      </c>
      <c r="C57" s="156" t="s">
        <v>205</v>
      </c>
      <c r="D57" s="126" t="s">
        <v>22</v>
      </c>
      <c r="E57" s="126">
        <v>97</v>
      </c>
      <c r="F57" s="126">
        <v>277.43200000000002</v>
      </c>
      <c r="G57" s="126" t="s">
        <v>65</v>
      </c>
      <c r="H57" s="126" t="s">
        <v>24</v>
      </c>
      <c r="I57" s="13"/>
      <c r="J57" s="106">
        <v>0</v>
      </c>
      <c r="K57" s="107">
        <v>0</v>
      </c>
      <c r="L57" s="107">
        <v>0</v>
      </c>
      <c r="M57" s="107">
        <v>277.43200000000002</v>
      </c>
      <c r="N57" s="107">
        <v>0</v>
      </c>
      <c r="O57" s="108">
        <v>0</v>
      </c>
      <c r="P57" s="109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27"/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277.43200000000002</v>
      </c>
      <c r="AH57" s="107">
        <v>0</v>
      </c>
      <c r="AI57" s="107">
        <v>0</v>
      </c>
      <c r="AJ57" s="107">
        <v>0</v>
      </c>
      <c r="AK57" s="107">
        <v>0</v>
      </c>
      <c r="AL57" s="107">
        <v>0</v>
      </c>
      <c r="AM57" s="107">
        <v>0</v>
      </c>
      <c r="AN57" s="107">
        <v>0</v>
      </c>
      <c r="AO57" s="107">
        <v>0</v>
      </c>
      <c r="AP57" s="107">
        <v>0</v>
      </c>
      <c r="AQ57" s="107">
        <v>0</v>
      </c>
      <c r="AR57" s="107">
        <v>0</v>
      </c>
      <c r="AS57" s="107">
        <v>0</v>
      </c>
      <c r="AT57" s="107">
        <v>0</v>
      </c>
      <c r="AU57" s="107">
        <v>0</v>
      </c>
      <c r="AV57" s="107">
        <v>0</v>
      </c>
      <c r="AW57" s="107">
        <v>0</v>
      </c>
      <c r="AX57" s="107">
        <v>0</v>
      </c>
      <c r="AY57" s="107">
        <v>0</v>
      </c>
    </row>
    <row r="58" spans="1:52" outlineLevel="1" x14ac:dyDescent="0.25">
      <c r="A58" s="126">
        <v>4</v>
      </c>
      <c r="B58" s="158" t="s">
        <v>145</v>
      </c>
      <c r="C58" s="156" t="s">
        <v>206</v>
      </c>
      <c r="D58" s="126" t="s">
        <v>22</v>
      </c>
      <c r="E58" s="126">
        <v>348</v>
      </c>
      <c r="F58" s="126">
        <v>475.90899999999999</v>
      </c>
      <c r="G58" s="126" t="s">
        <v>62</v>
      </c>
      <c r="H58" s="126" t="s">
        <v>24</v>
      </c>
      <c r="I58" s="13"/>
      <c r="J58" s="106">
        <v>0</v>
      </c>
      <c r="K58" s="107">
        <v>0</v>
      </c>
      <c r="L58" s="107">
        <v>475.90899999999999</v>
      </c>
      <c r="M58" s="107">
        <v>0</v>
      </c>
      <c r="N58" s="107">
        <v>0</v>
      </c>
      <c r="O58" s="108">
        <v>0</v>
      </c>
      <c r="P58" s="109">
        <v>0</v>
      </c>
      <c r="Q58" s="107">
        <v>0</v>
      </c>
      <c r="R58" s="107">
        <v>0</v>
      </c>
      <c r="S58" s="107">
        <v>0</v>
      </c>
      <c r="T58" s="107">
        <v>0</v>
      </c>
      <c r="U58" s="107">
        <v>0</v>
      </c>
      <c r="V58" s="127"/>
      <c r="Y58" s="107">
        <v>0</v>
      </c>
      <c r="Z58" s="107">
        <v>0</v>
      </c>
      <c r="AA58" s="107">
        <v>0</v>
      </c>
      <c r="AB58" s="107">
        <v>0</v>
      </c>
      <c r="AC58" s="107">
        <v>0</v>
      </c>
      <c r="AD58" s="107">
        <v>0</v>
      </c>
      <c r="AE58" s="107">
        <v>0</v>
      </c>
      <c r="AF58" s="107">
        <v>0</v>
      </c>
      <c r="AG58" s="107">
        <v>0</v>
      </c>
      <c r="AH58" s="107">
        <v>0</v>
      </c>
      <c r="AI58" s="107">
        <v>0</v>
      </c>
      <c r="AJ58" s="107">
        <v>475.90899999999999</v>
      </c>
      <c r="AK58" s="107">
        <v>0</v>
      </c>
      <c r="AL58" s="107">
        <v>0</v>
      </c>
      <c r="AM58" s="107">
        <v>0</v>
      </c>
      <c r="AN58" s="107">
        <v>0</v>
      </c>
      <c r="AO58" s="107">
        <v>0</v>
      </c>
      <c r="AP58" s="107">
        <v>0</v>
      </c>
      <c r="AQ58" s="107">
        <v>0</v>
      </c>
      <c r="AR58" s="107">
        <v>0</v>
      </c>
      <c r="AS58" s="107">
        <v>0</v>
      </c>
      <c r="AT58" s="107">
        <v>0</v>
      </c>
      <c r="AU58" s="107">
        <v>0</v>
      </c>
      <c r="AV58" s="107">
        <v>0</v>
      </c>
      <c r="AW58" s="107">
        <v>0</v>
      </c>
      <c r="AX58" s="107">
        <v>0</v>
      </c>
      <c r="AY58" s="107">
        <v>0</v>
      </c>
    </row>
    <row r="59" spans="1:52" outlineLevel="1" x14ac:dyDescent="0.25">
      <c r="A59" s="126">
        <v>5</v>
      </c>
      <c r="B59" s="139" t="s">
        <v>146</v>
      </c>
      <c r="C59" s="139" t="s">
        <v>207</v>
      </c>
      <c r="D59" s="126" t="s">
        <v>22</v>
      </c>
      <c r="E59" s="126">
        <v>93</v>
      </c>
      <c r="F59" s="126">
        <v>251.02099999999999</v>
      </c>
      <c r="G59" s="126" t="s">
        <v>92</v>
      </c>
      <c r="H59" s="126" t="s">
        <v>24</v>
      </c>
      <c r="I59" s="13"/>
      <c r="J59" s="106">
        <v>0</v>
      </c>
      <c r="K59" s="107">
        <v>0</v>
      </c>
      <c r="L59" s="107">
        <v>0</v>
      </c>
      <c r="M59" s="107">
        <v>0</v>
      </c>
      <c r="N59" s="107">
        <v>0</v>
      </c>
      <c r="O59" s="108">
        <v>0</v>
      </c>
      <c r="P59" s="109">
        <v>0</v>
      </c>
      <c r="Q59" s="107">
        <v>0</v>
      </c>
      <c r="R59" s="107">
        <v>0</v>
      </c>
      <c r="S59" s="107">
        <v>251.02099999999999</v>
      </c>
      <c r="T59" s="107">
        <v>0</v>
      </c>
      <c r="U59" s="107">
        <v>0</v>
      </c>
      <c r="V59" s="127"/>
      <c r="Y59" s="107">
        <v>0</v>
      </c>
      <c r="Z59" s="107">
        <v>0</v>
      </c>
      <c r="AA59" s="107">
        <v>0</v>
      </c>
      <c r="AB59" s="107">
        <v>0</v>
      </c>
      <c r="AC59" s="107">
        <v>0</v>
      </c>
      <c r="AD59" s="107">
        <v>0</v>
      </c>
      <c r="AE59" s="107">
        <v>0</v>
      </c>
      <c r="AF59" s="107">
        <v>0</v>
      </c>
      <c r="AG59" s="107">
        <v>0</v>
      </c>
      <c r="AH59" s="107">
        <v>0</v>
      </c>
      <c r="AI59" s="107">
        <v>0</v>
      </c>
      <c r="AJ59" s="107">
        <v>0</v>
      </c>
      <c r="AK59" s="107">
        <v>251.02099999999999</v>
      </c>
      <c r="AL59" s="107">
        <v>0</v>
      </c>
      <c r="AM59" s="107">
        <v>0</v>
      </c>
      <c r="AN59" s="107">
        <v>0</v>
      </c>
      <c r="AO59" s="107">
        <v>0</v>
      </c>
      <c r="AP59" s="107">
        <v>0</v>
      </c>
      <c r="AQ59" s="107">
        <v>0</v>
      </c>
      <c r="AR59" s="107">
        <v>0</v>
      </c>
      <c r="AS59" s="107">
        <v>0</v>
      </c>
      <c r="AT59" s="107">
        <v>0</v>
      </c>
      <c r="AU59" s="107">
        <v>0</v>
      </c>
      <c r="AV59" s="107">
        <v>0</v>
      </c>
      <c r="AW59" s="107">
        <v>0</v>
      </c>
      <c r="AX59" s="107">
        <v>0</v>
      </c>
      <c r="AY59" s="107">
        <v>0</v>
      </c>
    </row>
    <row r="60" spans="1:52" outlineLevel="1" x14ac:dyDescent="0.25">
      <c r="A60" s="126">
        <v>6</v>
      </c>
      <c r="B60" s="140" t="s">
        <v>146</v>
      </c>
      <c r="C60" s="139" t="s">
        <v>204</v>
      </c>
      <c r="D60" s="126" t="s">
        <v>22</v>
      </c>
      <c r="E60" s="126">
        <v>93</v>
      </c>
      <c r="F60" s="126">
        <v>251.02099999999999</v>
      </c>
      <c r="G60" s="126" t="s">
        <v>92</v>
      </c>
      <c r="H60" s="126" t="s">
        <v>24</v>
      </c>
      <c r="I60" s="13"/>
      <c r="J60" s="106">
        <v>0</v>
      </c>
      <c r="K60" s="107">
        <v>0</v>
      </c>
      <c r="L60" s="107">
        <v>0</v>
      </c>
      <c r="M60" s="107">
        <v>0</v>
      </c>
      <c r="N60" s="107">
        <v>0</v>
      </c>
      <c r="O60" s="108">
        <v>0</v>
      </c>
      <c r="P60" s="109">
        <v>0</v>
      </c>
      <c r="Q60" s="107">
        <v>0</v>
      </c>
      <c r="R60" s="107">
        <v>0</v>
      </c>
      <c r="S60" s="107">
        <v>251.02099999999999</v>
      </c>
      <c r="T60" s="107">
        <v>0</v>
      </c>
      <c r="U60" s="107">
        <v>0</v>
      </c>
      <c r="V60" s="127"/>
      <c r="Y60" s="107">
        <v>0</v>
      </c>
      <c r="Z60" s="107">
        <v>0</v>
      </c>
      <c r="AA60" s="107">
        <v>0</v>
      </c>
      <c r="AB60" s="107">
        <v>0</v>
      </c>
      <c r="AC60" s="107">
        <v>0</v>
      </c>
      <c r="AD60" s="107">
        <v>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  <c r="AK60" s="107">
        <v>251.02099999999999</v>
      </c>
      <c r="AL60" s="107">
        <v>0</v>
      </c>
      <c r="AM60" s="107">
        <v>0</v>
      </c>
      <c r="AN60" s="107">
        <v>0</v>
      </c>
      <c r="AO60" s="107">
        <v>0</v>
      </c>
      <c r="AP60" s="107">
        <v>0</v>
      </c>
      <c r="AQ60" s="107">
        <v>0</v>
      </c>
      <c r="AR60" s="107">
        <v>0</v>
      </c>
      <c r="AS60" s="107">
        <v>0</v>
      </c>
      <c r="AT60" s="107">
        <v>0</v>
      </c>
      <c r="AU60" s="107">
        <v>0</v>
      </c>
      <c r="AV60" s="107">
        <v>0</v>
      </c>
      <c r="AW60" s="107">
        <v>0</v>
      </c>
      <c r="AX60" s="107">
        <v>0</v>
      </c>
      <c r="AY60" s="107">
        <v>0</v>
      </c>
    </row>
    <row r="61" spans="1:52" outlineLevel="1" x14ac:dyDescent="0.25">
      <c r="A61" s="126">
        <v>7</v>
      </c>
      <c r="B61" s="140" t="s">
        <v>156</v>
      </c>
      <c r="C61" s="139" t="s">
        <v>206</v>
      </c>
      <c r="D61" s="126" t="s">
        <v>22</v>
      </c>
      <c r="E61" s="126">
        <v>93</v>
      </c>
      <c r="F61" s="126">
        <v>245.74</v>
      </c>
      <c r="G61" s="126" t="s">
        <v>23</v>
      </c>
      <c r="H61" s="126" t="s">
        <v>24</v>
      </c>
      <c r="I61" s="13"/>
      <c r="J61" s="106">
        <v>0</v>
      </c>
      <c r="K61" s="107">
        <v>0</v>
      </c>
      <c r="L61" s="107">
        <v>0</v>
      </c>
      <c r="M61" s="107">
        <v>0</v>
      </c>
      <c r="N61" s="107">
        <v>245.74</v>
      </c>
      <c r="O61" s="108">
        <v>0</v>
      </c>
      <c r="P61" s="109">
        <v>0</v>
      </c>
      <c r="Q61" s="107">
        <v>0</v>
      </c>
      <c r="R61" s="107">
        <v>0</v>
      </c>
      <c r="S61" s="107">
        <v>0</v>
      </c>
      <c r="T61" s="107">
        <v>0</v>
      </c>
      <c r="U61" s="107">
        <v>0</v>
      </c>
      <c r="V61" s="127"/>
      <c r="Y61" s="107">
        <v>0</v>
      </c>
      <c r="Z61" s="107">
        <v>0</v>
      </c>
      <c r="AA61" s="107">
        <v>0</v>
      </c>
      <c r="AB61" s="107">
        <v>0</v>
      </c>
      <c r="AC61" s="107">
        <v>0</v>
      </c>
      <c r="AD61" s="107">
        <v>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>
        <v>0</v>
      </c>
      <c r="AM61" s="107">
        <v>0</v>
      </c>
      <c r="AN61" s="107">
        <v>0</v>
      </c>
      <c r="AO61" s="107">
        <v>0</v>
      </c>
      <c r="AP61" s="107">
        <v>0</v>
      </c>
      <c r="AQ61" s="107">
        <v>0</v>
      </c>
      <c r="AR61" s="107">
        <v>0</v>
      </c>
      <c r="AS61" s="107">
        <v>0</v>
      </c>
      <c r="AT61" s="107">
        <v>245.74</v>
      </c>
      <c r="AU61" s="107">
        <v>0</v>
      </c>
      <c r="AV61" s="107">
        <v>0</v>
      </c>
      <c r="AW61" s="107">
        <v>0</v>
      </c>
      <c r="AX61" s="107">
        <v>0</v>
      </c>
      <c r="AY61" s="107">
        <v>0</v>
      </c>
    </row>
    <row r="62" spans="1:52" outlineLevel="1" x14ac:dyDescent="0.25">
      <c r="A62" s="126">
        <v>8</v>
      </c>
      <c r="B62" s="140" t="s">
        <v>157</v>
      </c>
      <c r="C62" s="139" t="s">
        <v>208</v>
      </c>
      <c r="D62" s="126" t="s">
        <v>22</v>
      </c>
      <c r="E62" s="126">
        <v>93</v>
      </c>
      <c r="F62" s="126">
        <v>245.74</v>
      </c>
      <c r="G62" s="126" t="s">
        <v>23</v>
      </c>
      <c r="H62" s="126" t="s">
        <v>24</v>
      </c>
      <c r="I62" s="13"/>
      <c r="J62" s="106">
        <v>0</v>
      </c>
      <c r="K62" s="107">
        <v>0</v>
      </c>
      <c r="L62" s="107">
        <v>0</v>
      </c>
      <c r="M62" s="107">
        <v>0</v>
      </c>
      <c r="N62" s="107">
        <v>245.74</v>
      </c>
      <c r="O62" s="108">
        <v>0</v>
      </c>
      <c r="P62" s="109">
        <v>0</v>
      </c>
      <c r="Q62" s="107">
        <v>0</v>
      </c>
      <c r="R62" s="107">
        <v>0</v>
      </c>
      <c r="S62" s="107">
        <v>0</v>
      </c>
      <c r="T62" s="107">
        <v>0</v>
      </c>
      <c r="U62" s="107">
        <v>0</v>
      </c>
      <c r="V62" s="127"/>
      <c r="Y62" s="107">
        <v>0</v>
      </c>
      <c r="Z62" s="107">
        <v>0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>
        <v>0</v>
      </c>
      <c r="AM62" s="107">
        <v>0</v>
      </c>
      <c r="AN62" s="107">
        <v>0</v>
      </c>
      <c r="AO62" s="107">
        <v>0</v>
      </c>
      <c r="AP62" s="107">
        <v>0</v>
      </c>
      <c r="AQ62" s="107">
        <v>0</v>
      </c>
      <c r="AR62" s="107">
        <v>0</v>
      </c>
      <c r="AS62" s="107">
        <v>0</v>
      </c>
      <c r="AT62" s="107">
        <v>0</v>
      </c>
      <c r="AU62" s="107">
        <v>245.74</v>
      </c>
      <c r="AV62" s="107">
        <v>0</v>
      </c>
      <c r="AW62" s="107">
        <v>0</v>
      </c>
      <c r="AX62" s="107">
        <v>0</v>
      </c>
      <c r="AY62" s="107">
        <v>0</v>
      </c>
    </row>
    <row r="63" spans="1:52" outlineLevel="1" x14ac:dyDescent="0.25">
      <c r="A63" s="126">
        <v>9</v>
      </c>
      <c r="B63" s="141" t="s">
        <v>162</v>
      </c>
      <c r="C63" s="139" t="s">
        <v>205</v>
      </c>
      <c r="D63" s="126" t="s">
        <v>22</v>
      </c>
      <c r="E63" s="126">
        <v>184</v>
      </c>
      <c r="F63" s="126">
        <v>556.21799999999996</v>
      </c>
      <c r="G63" s="126" t="s">
        <v>92</v>
      </c>
      <c r="H63" s="126" t="s">
        <v>24</v>
      </c>
      <c r="I63" s="13"/>
      <c r="J63" s="106">
        <v>0</v>
      </c>
      <c r="K63" s="107">
        <v>0</v>
      </c>
      <c r="L63" s="107">
        <v>0</v>
      </c>
      <c r="M63" s="107">
        <v>0</v>
      </c>
      <c r="N63" s="107">
        <v>0</v>
      </c>
      <c r="O63" s="108">
        <v>0</v>
      </c>
      <c r="P63" s="109">
        <v>0</v>
      </c>
      <c r="Q63" s="107">
        <v>0</v>
      </c>
      <c r="R63" s="107">
        <v>0</v>
      </c>
      <c r="S63" s="107">
        <v>556.21799999999996</v>
      </c>
      <c r="T63" s="107">
        <v>0</v>
      </c>
      <c r="U63" s="107">
        <v>0</v>
      </c>
      <c r="V63" s="127"/>
      <c r="Y63" s="107">
        <v>0</v>
      </c>
      <c r="Z63" s="107">
        <v>0</v>
      </c>
      <c r="AA63" s="107">
        <v>0</v>
      </c>
      <c r="AB63" s="107">
        <v>0</v>
      </c>
      <c r="AC63" s="107">
        <v>0</v>
      </c>
      <c r="AD63" s="107">
        <v>0</v>
      </c>
      <c r="AE63" s="107">
        <v>0</v>
      </c>
      <c r="AF63" s="107">
        <v>0</v>
      </c>
      <c r="AG63" s="107">
        <v>0</v>
      </c>
      <c r="AH63" s="107">
        <v>0</v>
      </c>
      <c r="AI63" s="107">
        <v>0</v>
      </c>
      <c r="AJ63" s="107">
        <v>0</v>
      </c>
      <c r="AK63" s="107">
        <v>0</v>
      </c>
      <c r="AL63" s="107">
        <v>0</v>
      </c>
      <c r="AM63" s="107">
        <v>0</v>
      </c>
      <c r="AN63" s="107">
        <v>0</v>
      </c>
      <c r="AO63" s="107">
        <v>0</v>
      </c>
      <c r="AP63" s="107">
        <v>0</v>
      </c>
      <c r="AQ63" s="107">
        <v>0</v>
      </c>
      <c r="AR63" s="107">
        <v>0</v>
      </c>
      <c r="AS63" s="107">
        <v>0</v>
      </c>
      <c r="AT63" s="107">
        <v>0</v>
      </c>
      <c r="AU63" s="107">
        <v>0</v>
      </c>
      <c r="AV63" s="107">
        <v>0</v>
      </c>
      <c r="AW63" s="107">
        <v>0</v>
      </c>
      <c r="AX63" s="107">
        <v>556.21799999999996</v>
      </c>
      <c r="AY63" s="107">
        <v>0</v>
      </c>
    </row>
    <row r="64" spans="1:52" s="13" customFormat="1" ht="12.75" customHeight="1" x14ac:dyDescent="0.2">
      <c r="A64" s="256" t="s">
        <v>209</v>
      </c>
      <c r="B64" s="256"/>
      <c r="C64" s="256"/>
      <c r="D64" s="114" t="s">
        <v>22</v>
      </c>
      <c r="E64" s="159">
        <v>1191</v>
      </c>
      <c r="F64" s="145">
        <v>2831.5339999999997</v>
      </c>
      <c r="G64" s="128"/>
      <c r="H64" s="114"/>
      <c r="J64" s="118"/>
      <c r="K64" s="119"/>
      <c r="L64" s="119"/>
      <c r="M64" s="119"/>
      <c r="N64" s="119"/>
      <c r="O64" s="120"/>
      <c r="P64" s="121"/>
      <c r="Q64" s="119"/>
      <c r="R64" s="119"/>
      <c r="S64" s="119"/>
      <c r="T64" s="119"/>
      <c r="U64" s="120"/>
      <c r="V64" s="160">
        <v>2831.5339999999997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>
        <v>0</v>
      </c>
      <c r="AM64" s="107">
        <v>0</v>
      </c>
      <c r="AN64" s="107">
        <v>0</v>
      </c>
      <c r="AO64" s="107">
        <v>0</v>
      </c>
      <c r="AP64" s="107">
        <v>0</v>
      </c>
      <c r="AQ64" s="107">
        <v>0</v>
      </c>
      <c r="AR64" s="107">
        <v>0</v>
      </c>
      <c r="AS64" s="107">
        <v>0</v>
      </c>
      <c r="AT64" s="107">
        <v>0</v>
      </c>
      <c r="AU64" s="107">
        <v>0</v>
      </c>
      <c r="AV64" s="107">
        <v>0</v>
      </c>
      <c r="AW64" s="107">
        <v>0</v>
      </c>
      <c r="AX64" s="107">
        <v>0</v>
      </c>
      <c r="AY64" s="107">
        <v>0</v>
      </c>
      <c r="AZ64" s="123"/>
    </row>
    <row r="65" spans="1:52" s="13" customFormat="1" ht="12.75" hidden="1" outlineLevel="1" x14ac:dyDescent="0.2">
      <c r="A65" s="138">
        <v>5</v>
      </c>
      <c r="B65" s="259" t="s">
        <v>210</v>
      </c>
      <c r="C65" s="259"/>
      <c r="D65" s="259"/>
      <c r="E65" s="259"/>
      <c r="F65" s="259"/>
      <c r="G65" s="259"/>
      <c r="H65" s="259"/>
      <c r="J65" s="131"/>
      <c r="K65" s="132"/>
      <c r="L65" s="132"/>
      <c r="M65" s="132"/>
      <c r="N65" s="132"/>
      <c r="O65" s="133"/>
      <c r="P65" s="134"/>
      <c r="Q65" s="132"/>
      <c r="R65" s="132"/>
      <c r="S65" s="132"/>
      <c r="T65" s="132"/>
      <c r="U65" s="133"/>
      <c r="V65" s="102"/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107">
        <v>0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>
        <v>0</v>
      </c>
      <c r="AM65" s="107">
        <v>0</v>
      </c>
      <c r="AN65" s="107">
        <v>0</v>
      </c>
      <c r="AO65" s="107">
        <v>0</v>
      </c>
      <c r="AP65" s="107">
        <v>0</v>
      </c>
      <c r="AQ65" s="107">
        <v>0</v>
      </c>
      <c r="AR65" s="107">
        <v>0</v>
      </c>
      <c r="AS65" s="107">
        <v>0</v>
      </c>
      <c r="AT65" s="107">
        <v>0</v>
      </c>
      <c r="AU65" s="107">
        <v>0</v>
      </c>
      <c r="AV65" s="107">
        <v>0</v>
      </c>
      <c r="AW65" s="107">
        <v>0</v>
      </c>
      <c r="AX65" s="107">
        <v>0</v>
      </c>
      <c r="AY65" s="107">
        <v>0</v>
      </c>
    </row>
    <row r="66" spans="1:52" s="13" customFormat="1" ht="12.75" hidden="1" outlineLevel="1" x14ac:dyDescent="0.2">
      <c r="A66" s="39">
        <v>1</v>
      </c>
      <c r="B66" s="105"/>
      <c r="C66" s="105"/>
      <c r="D66" s="126"/>
      <c r="E66" s="126"/>
      <c r="F66" s="126"/>
      <c r="G66" s="126"/>
      <c r="H66" s="6"/>
      <c r="J66" s="106">
        <v>0</v>
      </c>
      <c r="K66" s="107">
        <v>0</v>
      </c>
      <c r="L66" s="107">
        <v>0</v>
      </c>
      <c r="M66" s="107">
        <v>0</v>
      </c>
      <c r="N66" s="107">
        <v>0</v>
      </c>
      <c r="O66" s="108">
        <v>0</v>
      </c>
      <c r="P66" s="109">
        <v>0</v>
      </c>
      <c r="Q66" s="107">
        <v>0</v>
      </c>
      <c r="R66" s="107">
        <v>0</v>
      </c>
      <c r="S66" s="107">
        <v>0</v>
      </c>
      <c r="T66" s="107">
        <v>0</v>
      </c>
      <c r="U66" s="107">
        <v>0</v>
      </c>
      <c r="V66" s="127"/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>
        <v>0</v>
      </c>
      <c r="AM66" s="107">
        <v>0</v>
      </c>
      <c r="AN66" s="107">
        <v>0</v>
      </c>
      <c r="AO66" s="107">
        <v>0</v>
      </c>
      <c r="AP66" s="107">
        <v>0</v>
      </c>
      <c r="AQ66" s="107">
        <v>0</v>
      </c>
      <c r="AR66" s="107">
        <v>0</v>
      </c>
      <c r="AS66" s="107">
        <v>0</v>
      </c>
      <c r="AT66" s="107">
        <v>0</v>
      </c>
      <c r="AU66" s="107">
        <v>0</v>
      </c>
      <c r="AV66" s="107">
        <v>0</v>
      </c>
      <c r="AW66" s="107">
        <v>0</v>
      </c>
      <c r="AX66" s="107">
        <v>0</v>
      </c>
      <c r="AY66" s="107">
        <v>0</v>
      </c>
    </row>
    <row r="67" spans="1:52" s="13" customFormat="1" ht="12.75" hidden="1" outlineLevel="1" x14ac:dyDescent="0.2">
      <c r="A67" s="39">
        <v>2</v>
      </c>
      <c r="B67" s="105"/>
      <c r="C67" s="105"/>
      <c r="D67" s="126"/>
      <c r="E67" s="6"/>
      <c r="F67" s="6"/>
      <c r="G67" s="6"/>
      <c r="H67" s="6"/>
      <c r="J67" s="106"/>
      <c r="K67" s="107"/>
      <c r="L67" s="161"/>
      <c r="M67" s="107"/>
      <c r="N67" s="107"/>
      <c r="O67" s="108"/>
      <c r="P67" s="109"/>
      <c r="Q67" s="107"/>
      <c r="R67" s="161"/>
      <c r="S67" s="107"/>
      <c r="T67" s="107"/>
      <c r="U67" s="162"/>
      <c r="V67" s="127"/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>
        <v>0</v>
      </c>
      <c r="AM67" s="107">
        <v>0</v>
      </c>
      <c r="AN67" s="107">
        <v>0</v>
      </c>
      <c r="AO67" s="107">
        <v>0</v>
      </c>
      <c r="AP67" s="107">
        <v>0</v>
      </c>
      <c r="AQ67" s="107">
        <v>0</v>
      </c>
      <c r="AR67" s="107">
        <v>0</v>
      </c>
      <c r="AS67" s="107">
        <v>0</v>
      </c>
      <c r="AT67" s="107">
        <v>0</v>
      </c>
      <c r="AU67" s="107">
        <v>0</v>
      </c>
      <c r="AV67" s="107">
        <v>0</v>
      </c>
      <c r="AW67" s="107">
        <v>0</v>
      </c>
      <c r="AX67" s="107">
        <v>0</v>
      </c>
      <c r="AY67" s="107">
        <v>0</v>
      </c>
    </row>
    <row r="68" spans="1:52" s="13" customFormat="1" ht="12.75" customHeight="1" collapsed="1" x14ac:dyDescent="0.2">
      <c r="A68" s="256" t="s">
        <v>211</v>
      </c>
      <c r="B68" s="256"/>
      <c r="C68" s="256"/>
      <c r="D68" s="114" t="s">
        <v>22</v>
      </c>
      <c r="E68" s="128">
        <v>0</v>
      </c>
      <c r="F68" s="145">
        <v>0</v>
      </c>
      <c r="G68" s="128"/>
      <c r="H68" s="163"/>
      <c r="J68" s="118"/>
      <c r="K68" s="119"/>
      <c r="L68" s="119"/>
      <c r="M68" s="119"/>
      <c r="N68" s="119"/>
      <c r="O68" s="120"/>
      <c r="P68" s="121"/>
      <c r="Q68" s="119"/>
      <c r="R68" s="119"/>
      <c r="S68" s="119"/>
      <c r="T68" s="119"/>
      <c r="U68" s="120"/>
      <c r="V68" s="122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>
        <v>0</v>
      </c>
      <c r="AM68" s="107">
        <v>0</v>
      </c>
      <c r="AN68" s="107">
        <v>0</v>
      </c>
      <c r="AO68" s="107">
        <v>0</v>
      </c>
      <c r="AP68" s="107">
        <v>0</v>
      </c>
      <c r="AQ68" s="107">
        <v>0</v>
      </c>
      <c r="AR68" s="107">
        <v>0</v>
      </c>
      <c r="AS68" s="107">
        <v>0</v>
      </c>
      <c r="AT68" s="107">
        <v>0</v>
      </c>
      <c r="AU68" s="107">
        <v>0</v>
      </c>
      <c r="AV68" s="107">
        <v>0</v>
      </c>
      <c r="AW68" s="107">
        <v>0</v>
      </c>
      <c r="AX68" s="107">
        <v>0</v>
      </c>
      <c r="AY68" s="107">
        <v>0</v>
      </c>
    </row>
    <row r="69" spans="1:52" s="13" customFormat="1" ht="12.75" customHeight="1" outlineLevel="1" x14ac:dyDescent="0.2">
      <c r="A69" s="138">
        <v>6</v>
      </c>
      <c r="B69" s="254" t="s">
        <v>212</v>
      </c>
      <c r="C69" s="254"/>
      <c r="D69" s="254"/>
      <c r="E69" s="254"/>
      <c r="F69" s="254"/>
      <c r="G69" s="254"/>
      <c r="H69" s="254"/>
      <c r="J69" s="164"/>
      <c r="K69" s="132"/>
      <c r="L69" s="132"/>
      <c r="M69" s="132"/>
      <c r="N69" s="132"/>
      <c r="O69" s="133"/>
      <c r="P69" s="134"/>
      <c r="Q69" s="132"/>
      <c r="R69" s="132"/>
      <c r="S69" s="132"/>
      <c r="T69" s="132"/>
      <c r="U69" s="133"/>
      <c r="V69" s="102"/>
      <c r="Y69" s="107">
        <v>0</v>
      </c>
      <c r="Z69" s="107">
        <v>0</v>
      </c>
      <c r="AA69" s="107">
        <v>0</v>
      </c>
      <c r="AB69" s="107">
        <v>0</v>
      </c>
      <c r="AC69" s="107">
        <v>0</v>
      </c>
      <c r="AD69" s="107">
        <v>0</v>
      </c>
      <c r="AE69" s="107">
        <v>0</v>
      </c>
      <c r="AF69" s="107">
        <v>0</v>
      </c>
      <c r="AG69" s="107">
        <v>0</v>
      </c>
      <c r="AH69" s="107">
        <v>0</v>
      </c>
      <c r="AI69" s="107">
        <v>0</v>
      </c>
      <c r="AJ69" s="107">
        <v>0</v>
      </c>
      <c r="AK69" s="107">
        <v>0</v>
      </c>
      <c r="AL69" s="107">
        <v>0</v>
      </c>
      <c r="AM69" s="107">
        <v>0</v>
      </c>
      <c r="AN69" s="107">
        <v>0</v>
      </c>
      <c r="AO69" s="107">
        <v>0</v>
      </c>
      <c r="AP69" s="107">
        <v>0</v>
      </c>
      <c r="AQ69" s="107">
        <v>0</v>
      </c>
      <c r="AR69" s="107">
        <v>0</v>
      </c>
      <c r="AS69" s="107">
        <v>0</v>
      </c>
      <c r="AT69" s="107">
        <v>0</v>
      </c>
      <c r="AU69" s="107">
        <v>0</v>
      </c>
      <c r="AV69" s="107">
        <v>0</v>
      </c>
      <c r="AW69" s="107">
        <v>0</v>
      </c>
      <c r="AX69" s="107">
        <v>0</v>
      </c>
      <c r="AY69" s="107">
        <v>0</v>
      </c>
    </row>
    <row r="70" spans="1:52" outlineLevel="1" x14ac:dyDescent="0.25">
      <c r="A70" s="126">
        <v>1</v>
      </c>
      <c r="B70" s="141" t="s">
        <v>135</v>
      </c>
      <c r="C70" s="125" t="s">
        <v>213</v>
      </c>
      <c r="D70" s="126" t="s">
        <v>22</v>
      </c>
      <c r="E70" s="126">
        <v>6</v>
      </c>
      <c r="F70" s="126">
        <v>45.707000000000001</v>
      </c>
      <c r="G70" s="126" t="s">
        <v>53</v>
      </c>
      <c r="H70" s="126" t="s">
        <v>24</v>
      </c>
      <c r="I70" s="13"/>
      <c r="J70" s="106">
        <v>0</v>
      </c>
      <c r="K70" s="107">
        <v>0</v>
      </c>
      <c r="L70" s="107">
        <v>0</v>
      </c>
      <c r="M70" s="107">
        <v>0</v>
      </c>
      <c r="N70" s="107">
        <v>0</v>
      </c>
      <c r="O70" s="108">
        <v>0</v>
      </c>
      <c r="P70" s="109">
        <v>0</v>
      </c>
      <c r="Q70" s="107">
        <v>0</v>
      </c>
      <c r="R70" s="107">
        <v>0</v>
      </c>
      <c r="S70" s="107">
        <v>0</v>
      </c>
      <c r="T70" s="107">
        <v>45.707000000000001</v>
      </c>
      <c r="U70" s="107">
        <v>0</v>
      </c>
      <c r="V70" s="127"/>
      <c r="Y70" s="107">
        <v>0</v>
      </c>
      <c r="Z70" s="107">
        <v>45.707000000000001</v>
      </c>
      <c r="AA70" s="107">
        <v>0</v>
      </c>
      <c r="AB70" s="107">
        <v>0</v>
      </c>
      <c r="AC70" s="107">
        <v>0</v>
      </c>
      <c r="AD70" s="107">
        <v>0</v>
      </c>
      <c r="AE70" s="107">
        <v>0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>
        <v>0</v>
      </c>
      <c r="AM70" s="107">
        <v>0</v>
      </c>
      <c r="AN70" s="107">
        <v>0</v>
      </c>
      <c r="AO70" s="107">
        <v>0</v>
      </c>
      <c r="AP70" s="107">
        <v>0</v>
      </c>
      <c r="AQ70" s="107">
        <v>0</v>
      </c>
      <c r="AR70" s="107">
        <v>0</v>
      </c>
      <c r="AS70" s="107">
        <v>0</v>
      </c>
      <c r="AT70" s="107">
        <v>0</v>
      </c>
      <c r="AU70" s="107">
        <v>0</v>
      </c>
      <c r="AV70" s="107">
        <v>0</v>
      </c>
      <c r="AW70" s="107">
        <v>0</v>
      </c>
      <c r="AX70" s="107">
        <v>0</v>
      </c>
      <c r="AY70" s="107">
        <v>0</v>
      </c>
    </row>
    <row r="71" spans="1:52" outlineLevel="1" x14ac:dyDescent="0.25">
      <c r="A71" s="126">
        <v>2</v>
      </c>
      <c r="B71" s="141" t="s">
        <v>138</v>
      </c>
      <c r="C71" s="125" t="s">
        <v>214</v>
      </c>
      <c r="D71" s="126" t="s">
        <v>22</v>
      </c>
      <c r="E71" s="126">
        <v>15</v>
      </c>
      <c r="F71" s="126">
        <v>98.759</v>
      </c>
      <c r="G71" s="126" t="s">
        <v>38</v>
      </c>
      <c r="H71" s="126" t="s">
        <v>24</v>
      </c>
      <c r="I71" s="13"/>
      <c r="J71" s="106">
        <v>0</v>
      </c>
      <c r="K71" s="107">
        <v>0</v>
      </c>
      <c r="L71" s="107">
        <v>0</v>
      </c>
      <c r="M71" s="107">
        <v>0</v>
      </c>
      <c r="N71" s="107">
        <v>0</v>
      </c>
      <c r="O71" s="108">
        <v>98.759</v>
      </c>
      <c r="P71" s="109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27"/>
      <c r="Y71" s="107">
        <v>0</v>
      </c>
      <c r="Z71" s="107">
        <v>0</v>
      </c>
      <c r="AA71" s="107">
        <v>0</v>
      </c>
      <c r="AB71" s="107">
        <v>0</v>
      </c>
      <c r="AC71" s="107">
        <v>98.759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>
        <v>0</v>
      </c>
      <c r="AM71" s="107">
        <v>0</v>
      </c>
      <c r="AN71" s="107">
        <v>0</v>
      </c>
      <c r="AO71" s="107">
        <v>0</v>
      </c>
      <c r="AP71" s="107">
        <v>0</v>
      </c>
      <c r="AQ71" s="107">
        <v>0</v>
      </c>
      <c r="AR71" s="107">
        <v>0</v>
      </c>
      <c r="AS71" s="107">
        <v>0</v>
      </c>
      <c r="AT71" s="107">
        <v>0</v>
      </c>
      <c r="AU71" s="107">
        <v>0</v>
      </c>
      <c r="AV71" s="107">
        <v>0</v>
      </c>
      <c r="AW71" s="107">
        <v>0</v>
      </c>
      <c r="AX71" s="107">
        <v>0</v>
      </c>
      <c r="AY71" s="107">
        <v>0</v>
      </c>
    </row>
    <row r="72" spans="1:52" outlineLevel="1" x14ac:dyDescent="0.25">
      <c r="A72" s="126">
        <v>3</v>
      </c>
      <c r="B72" s="141" t="s">
        <v>156</v>
      </c>
      <c r="C72" s="124" t="s">
        <v>215</v>
      </c>
      <c r="D72" s="126" t="s">
        <v>22</v>
      </c>
      <c r="E72" s="126">
        <v>42</v>
      </c>
      <c r="F72" s="126">
        <v>353.33199999999999</v>
      </c>
      <c r="G72" s="126" t="s">
        <v>38</v>
      </c>
      <c r="H72" s="126" t="s">
        <v>24</v>
      </c>
      <c r="I72" s="13"/>
      <c r="J72" s="106">
        <v>0</v>
      </c>
      <c r="K72" s="107">
        <v>0</v>
      </c>
      <c r="L72" s="107">
        <v>0</v>
      </c>
      <c r="M72" s="107">
        <v>0</v>
      </c>
      <c r="N72" s="107">
        <v>0</v>
      </c>
      <c r="O72" s="108">
        <v>353.33199999999999</v>
      </c>
      <c r="P72" s="109">
        <v>0</v>
      </c>
      <c r="Q72" s="107">
        <v>0</v>
      </c>
      <c r="R72" s="107">
        <v>0</v>
      </c>
      <c r="S72" s="107">
        <v>0</v>
      </c>
      <c r="T72" s="107">
        <v>0</v>
      </c>
      <c r="U72" s="107">
        <v>0</v>
      </c>
      <c r="V72" s="127"/>
      <c r="Y72" s="107">
        <v>0</v>
      </c>
      <c r="Z72" s="107">
        <v>0</v>
      </c>
      <c r="AA72" s="107">
        <v>0</v>
      </c>
      <c r="AB72" s="107">
        <v>0</v>
      </c>
      <c r="AC72" s="107">
        <v>0</v>
      </c>
      <c r="AD72" s="107">
        <v>0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>
        <v>0</v>
      </c>
      <c r="AM72" s="107">
        <v>0</v>
      </c>
      <c r="AN72" s="107">
        <v>0</v>
      </c>
      <c r="AO72" s="107">
        <v>0</v>
      </c>
      <c r="AP72" s="107">
        <v>0</v>
      </c>
      <c r="AQ72" s="107">
        <v>0</v>
      </c>
      <c r="AR72" s="107">
        <v>0</v>
      </c>
      <c r="AS72" s="107">
        <v>0</v>
      </c>
      <c r="AT72" s="107">
        <v>353.33199999999999</v>
      </c>
      <c r="AU72" s="107">
        <v>0</v>
      </c>
      <c r="AV72" s="107">
        <v>0</v>
      </c>
      <c r="AW72" s="107">
        <v>0</v>
      </c>
      <c r="AX72" s="107">
        <v>0</v>
      </c>
      <c r="AY72" s="107">
        <v>0</v>
      </c>
    </row>
    <row r="73" spans="1:52" outlineLevel="1" x14ac:dyDescent="0.25">
      <c r="A73" s="126">
        <v>4</v>
      </c>
      <c r="B73" s="141" t="s">
        <v>162</v>
      </c>
      <c r="C73" s="124" t="s">
        <v>216</v>
      </c>
      <c r="D73" s="126" t="s">
        <v>22</v>
      </c>
      <c r="E73" s="126">
        <v>10</v>
      </c>
      <c r="F73" s="126">
        <v>73.858000000000004</v>
      </c>
      <c r="G73" s="126" t="s">
        <v>28</v>
      </c>
      <c r="H73" s="126" t="s">
        <v>24</v>
      </c>
      <c r="I73" s="13"/>
      <c r="J73" s="106">
        <v>0</v>
      </c>
      <c r="K73" s="107">
        <v>0</v>
      </c>
      <c r="L73" s="107">
        <v>0</v>
      </c>
      <c r="M73" s="107">
        <v>0</v>
      </c>
      <c r="N73" s="107">
        <v>0</v>
      </c>
      <c r="O73" s="108">
        <v>0</v>
      </c>
      <c r="P73" s="109">
        <v>0</v>
      </c>
      <c r="Q73" s="107">
        <v>0</v>
      </c>
      <c r="R73" s="107">
        <v>73.858000000000004</v>
      </c>
      <c r="S73" s="107">
        <v>0</v>
      </c>
      <c r="T73" s="107">
        <v>0</v>
      </c>
      <c r="U73" s="107">
        <v>0</v>
      </c>
      <c r="V73" s="127"/>
      <c r="Y73" s="107">
        <v>0</v>
      </c>
      <c r="Z73" s="107">
        <v>0</v>
      </c>
      <c r="AA73" s="107">
        <v>0</v>
      </c>
      <c r="AB73" s="107">
        <v>0</v>
      </c>
      <c r="AC73" s="107">
        <v>0</v>
      </c>
      <c r="AD73" s="107">
        <v>0</v>
      </c>
      <c r="AE73" s="107">
        <v>0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>
        <v>0</v>
      </c>
      <c r="AM73" s="107">
        <v>0</v>
      </c>
      <c r="AN73" s="107">
        <v>0</v>
      </c>
      <c r="AO73" s="107">
        <v>0</v>
      </c>
      <c r="AP73" s="107">
        <v>0</v>
      </c>
      <c r="AQ73" s="107">
        <v>0</v>
      </c>
      <c r="AR73" s="107">
        <v>0</v>
      </c>
      <c r="AS73" s="107">
        <v>0</v>
      </c>
      <c r="AT73" s="107">
        <v>0</v>
      </c>
      <c r="AU73" s="107">
        <v>0</v>
      </c>
      <c r="AV73" s="107">
        <v>0</v>
      </c>
      <c r="AW73" s="107">
        <v>0</v>
      </c>
      <c r="AX73" s="107">
        <v>73.858000000000004</v>
      </c>
      <c r="AY73" s="107">
        <v>0</v>
      </c>
    </row>
    <row r="74" spans="1:52" s="170" customFormat="1" ht="12.75" customHeight="1" x14ac:dyDescent="0.2">
      <c r="A74" s="256" t="s">
        <v>217</v>
      </c>
      <c r="B74" s="256"/>
      <c r="C74" s="256"/>
      <c r="D74" s="114" t="s">
        <v>22</v>
      </c>
      <c r="E74" s="159">
        <v>73</v>
      </c>
      <c r="F74" s="145">
        <v>571.65599999999995</v>
      </c>
      <c r="G74" s="128"/>
      <c r="H74" s="117"/>
      <c r="I74" s="13"/>
      <c r="J74" s="165"/>
      <c r="K74" s="166"/>
      <c r="L74" s="166"/>
      <c r="M74" s="166"/>
      <c r="N74" s="166"/>
      <c r="O74" s="167"/>
      <c r="P74" s="168"/>
      <c r="Q74" s="166"/>
      <c r="R74" s="166"/>
      <c r="S74" s="166"/>
      <c r="T74" s="166"/>
      <c r="U74" s="167"/>
      <c r="V74" s="169">
        <v>571.65599999999995</v>
      </c>
      <c r="Y74" s="107">
        <v>0</v>
      </c>
      <c r="Z74" s="107">
        <v>0</v>
      </c>
      <c r="AA74" s="107">
        <v>0</v>
      </c>
      <c r="AB74" s="107">
        <v>0</v>
      </c>
      <c r="AC74" s="107">
        <v>0</v>
      </c>
      <c r="AD74" s="107">
        <v>0</v>
      </c>
      <c r="AE74" s="107">
        <v>0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>
        <v>0</v>
      </c>
      <c r="AM74" s="107">
        <v>0</v>
      </c>
      <c r="AN74" s="107">
        <v>0</v>
      </c>
      <c r="AO74" s="107">
        <v>0</v>
      </c>
      <c r="AP74" s="107">
        <v>0</v>
      </c>
      <c r="AQ74" s="107">
        <v>0</v>
      </c>
      <c r="AR74" s="107">
        <v>0</v>
      </c>
      <c r="AS74" s="107">
        <v>0</v>
      </c>
      <c r="AT74" s="107">
        <v>0</v>
      </c>
      <c r="AU74" s="107">
        <v>0</v>
      </c>
      <c r="AV74" s="107">
        <v>0</v>
      </c>
      <c r="AW74" s="107">
        <v>0</v>
      </c>
      <c r="AX74" s="107">
        <v>0</v>
      </c>
      <c r="AY74" s="107">
        <v>0</v>
      </c>
      <c r="AZ74" s="123"/>
    </row>
    <row r="75" spans="1:52" s="170" customFormat="1" ht="12.75" hidden="1" outlineLevel="1" x14ac:dyDescent="0.2">
      <c r="A75" s="138">
        <v>9</v>
      </c>
      <c r="B75" s="259" t="s">
        <v>218</v>
      </c>
      <c r="C75" s="259"/>
      <c r="D75" s="259"/>
      <c r="E75" s="259"/>
      <c r="F75" s="259"/>
      <c r="G75" s="259"/>
      <c r="H75" s="259"/>
      <c r="I75" s="13"/>
      <c r="J75" s="171"/>
      <c r="K75" s="172"/>
      <c r="L75" s="172"/>
      <c r="M75" s="172"/>
      <c r="N75" s="172"/>
      <c r="O75" s="173"/>
      <c r="P75" s="174"/>
      <c r="Q75" s="172"/>
      <c r="R75" s="172"/>
      <c r="S75" s="172"/>
      <c r="T75" s="172"/>
      <c r="U75" s="173"/>
      <c r="V75" s="175"/>
      <c r="Y75" s="107">
        <v>0</v>
      </c>
      <c r="Z75" s="107">
        <v>0</v>
      </c>
      <c r="AA75" s="107">
        <v>0</v>
      </c>
      <c r="AB75" s="107">
        <v>0</v>
      </c>
      <c r="AC75" s="107">
        <v>0</v>
      </c>
      <c r="AD75" s="107">
        <v>0</v>
      </c>
      <c r="AE75" s="107">
        <v>0</v>
      </c>
      <c r="AF75" s="107">
        <v>0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>
        <v>0</v>
      </c>
      <c r="AM75" s="107">
        <v>0</v>
      </c>
      <c r="AN75" s="107">
        <v>0</v>
      </c>
      <c r="AO75" s="107">
        <v>0</v>
      </c>
      <c r="AP75" s="107">
        <v>0</v>
      </c>
      <c r="AQ75" s="107">
        <v>0</v>
      </c>
      <c r="AR75" s="107">
        <v>0</v>
      </c>
      <c r="AS75" s="107">
        <v>0</v>
      </c>
      <c r="AT75" s="107">
        <v>0</v>
      </c>
      <c r="AU75" s="107">
        <v>0</v>
      </c>
      <c r="AV75" s="107">
        <v>0</v>
      </c>
      <c r="AW75" s="107">
        <v>0</v>
      </c>
      <c r="AX75" s="107">
        <v>0</v>
      </c>
      <c r="AY75" s="107">
        <v>0</v>
      </c>
    </row>
    <row r="76" spans="1:52" s="170" customFormat="1" ht="12.75" hidden="1" outlineLevel="1" x14ac:dyDescent="0.2">
      <c r="A76" s="4">
        <v>1</v>
      </c>
      <c r="B76" s="176"/>
      <c r="C76" s="177"/>
      <c r="D76" s="126"/>
      <c r="E76" s="126"/>
      <c r="F76" s="126"/>
      <c r="G76" s="126"/>
      <c r="H76" s="126"/>
      <c r="I76" s="13"/>
      <c r="J76" s="106">
        <v>0</v>
      </c>
      <c r="K76" s="107">
        <v>0</v>
      </c>
      <c r="L76" s="107">
        <v>0</v>
      </c>
      <c r="M76" s="107">
        <v>0</v>
      </c>
      <c r="N76" s="107">
        <v>0</v>
      </c>
      <c r="O76" s="108">
        <v>0</v>
      </c>
      <c r="P76" s="109">
        <v>0</v>
      </c>
      <c r="Q76" s="107">
        <v>0</v>
      </c>
      <c r="R76" s="107">
        <v>0</v>
      </c>
      <c r="S76" s="107">
        <v>0</v>
      </c>
      <c r="T76" s="107">
        <v>0</v>
      </c>
      <c r="U76" s="107">
        <v>0</v>
      </c>
      <c r="V76" s="178"/>
      <c r="Y76" s="107">
        <v>0</v>
      </c>
      <c r="Z76" s="107">
        <v>0</v>
      </c>
      <c r="AA76" s="107">
        <v>0</v>
      </c>
      <c r="AB76" s="107">
        <v>0</v>
      </c>
      <c r="AC76" s="107">
        <v>0</v>
      </c>
      <c r="AD76" s="107">
        <v>0</v>
      </c>
      <c r="AE76" s="107">
        <v>0</v>
      </c>
      <c r="AF76" s="107">
        <v>0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>
        <v>0</v>
      </c>
      <c r="AM76" s="107">
        <v>0</v>
      </c>
      <c r="AN76" s="107">
        <v>0</v>
      </c>
      <c r="AO76" s="107">
        <v>0</v>
      </c>
      <c r="AP76" s="107">
        <v>0</v>
      </c>
      <c r="AQ76" s="107">
        <v>0</v>
      </c>
      <c r="AR76" s="107">
        <v>0</v>
      </c>
      <c r="AS76" s="107">
        <v>0</v>
      </c>
      <c r="AT76" s="107">
        <v>0</v>
      </c>
      <c r="AU76" s="107">
        <v>0</v>
      </c>
      <c r="AV76" s="107">
        <v>0</v>
      </c>
      <c r="AW76" s="107">
        <v>0</v>
      </c>
      <c r="AX76" s="107">
        <v>0</v>
      </c>
      <c r="AY76" s="107">
        <v>0</v>
      </c>
    </row>
    <row r="77" spans="1:52" s="170" customFormat="1" ht="12.75" hidden="1" outlineLevel="1" x14ac:dyDescent="0.2">
      <c r="A77" s="4">
        <v>2</v>
      </c>
      <c r="B77" s="176"/>
      <c r="C77" s="177"/>
      <c r="D77" s="126"/>
      <c r="E77" s="126"/>
      <c r="F77" s="126"/>
      <c r="G77" s="126"/>
      <c r="H77" s="126"/>
      <c r="I77" s="13"/>
      <c r="J77" s="106">
        <v>0</v>
      </c>
      <c r="K77" s="107">
        <v>0</v>
      </c>
      <c r="L77" s="107">
        <v>0</v>
      </c>
      <c r="M77" s="107">
        <v>0</v>
      </c>
      <c r="N77" s="107">
        <v>0</v>
      </c>
      <c r="O77" s="108">
        <v>0</v>
      </c>
      <c r="P77" s="109">
        <v>0</v>
      </c>
      <c r="Q77" s="107">
        <v>0</v>
      </c>
      <c r="R77" s="107">
        <v>0</v>
      </c>
      <c r="S77" s="107">
        <v>0</v>
      </c>
      <c r="T77" s="107">
        <v>0</v>
      </c>
      <c r="U77" s="107">
        <v>0</v>
      </c>
      <c r="V77" s="178"/>
      <c r="Y77" s="107">
        <v>0</v>
      </c>
      <c r="Z77" s="107">
        <v>0</v>
      </c>
      <c r="AA77" s="107">
        <v>0</v>
      </c>
      <c r="AB77" s="107">
        <v>0</v>
      </c>
      <c r="AC77" s="107">
        <v>0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>
        <v>0</v>
      </c>
      <c r="AM77" s="107">
        <v>0</v>
      </c>
      <c r="AN77" s="107">
        <v>0</v>
      </c>
      <c r="AO77" s="107">
        <v>0</v>
      </c>
      <c r="AP77" s="107">
        <v>0</v>
      </c>
      <c r="AQ77" s="107">
        <v>0</v>
      </c>
      <c r="AR77" s="107">
        <v>0</v>
      </c>
      <c r="AS77" s="107">
        <v>0</v>
      </c>
      <c r="AT77" s="107">
        <v>0</v>
      </c>
      <c r="AU77" s="107">
        <v>0</v>
      </c>
      <c r="AV77" s="107">
        <v>0</v>
      </c>
      <c r="AW77" s="107">
        <v>0</v>
      </c>
      <c r="AX77" s="107">
        <v>0</v>
      </c>
      <c r="AY77" s="107">
        <v>0</v>
      </c>
    </row>
    <row r="78" spans="1:52" s="170" customFormat="1" ht="12.75" customHeight="1" collapsed="1" x14ac:dyDescent="0.2">
      <c r="A78" s="256" t="s">
        <v>219</v>
      </c>
      <c r="B78" s="256"/>
      <c r="C78" s="256"/>
      <c r="D78" s="114" t="s">
        <v>22</v>
      </c>
      <c r="E78" s="159">
        <v>0</v>
      </c>
      <c r="F78" s="145">
        <v>0</v>
      </c>
      <c r="G78" s="128"/>
      <c r="H78" s="163"/>
      <c r="I78" s="13"/>
      <c r="J78" s="165"/>
      <c r="K78" s="166"/>
      <c r="L78" s="166"/>
      <c r="M78" s="166"/>
      <c r="N78" s="166"/>
      <c r="O78" s="167"/>
      <c r="P78" s="168"/>
      <c r="Q78" s="166"/>
      <c r="R78" s="166"/>
      <c r="S78" s="166"/>
      <c r="T78" s="166"/>
      <c r="U78" s="167"/>
      <c r="V78" s="179">
        <v>0</v>
      </c>
      <c r="Y78" s="107">
        <v>0</v>
      </c>
      <c r="Z78" s="107">
        <v>0</v>
      </c>
      <c r="AA78" s="107">
        <v>0</v>
      </c>
      <c r="AB78" s="107">
        <v>0</v>
      </c>
      <c r="AC78" s="107">
        <v>0</v>
      </c>
      <c r="AD78" s="107">
        <v>0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>
        <v>0</v>
      </c>
      <c r="AM78" s="107">
        <v>0</v>
      </c>
      <c r="AN78" s="107">
        <v>0</v>
      </c>
      <c r="AO78" s="107">
        <v>0</v>
      </c>
      <c r="AP78" s="107">
        <v>0</v>
      </c>
      <c r="AQ78" s="107">
        <v>0</v>
      </c>
      <c r="AR78" s="107">
        <v>0</v>
      </c>
      <c r="AS78" s="107">
        <v>0</v>
      </c>
      <c r="AT78" s="107">
        <v>0</v>
      </c>
      <c r="AU78" s="107">
        <v>0</v>
      </c>
      <c r="AV78" s="107">
        <v>0</v>
      </c>
      <c r="AW78" s="107">
        <v>0</v>
      </c>
      <c r="AX78" s="107">
        <v>0</v>
      </c>
      <c r="AY78" s="107">
        <v>0</v>
      </c>
    </row>
    <row r="79" spans="1:52" s="13" customFormat="1" ht="12.75" customHeight="1" outlineLevel="1" x14ac:dyDescent="0.2">
      <c r="A79" s="138">
        <v>10</v>
      </c>
      <c r="B79" s="254" t="s">
        <v>220</v>
      </c>
      <c r="C79" s="254"/>
      <c r="D79" s="254"/>
      <c r="E79" s="254"/>
      <c r="F79" s="254"/>
      <c r="G79" s="254"/>
      <c r="H79" s="254"/>
      <c r="J79" s="131"/>
      <c r="K79" s="132"/>
      <c r="L79" s="132"/>
      <c r="M79" s="132"/>
      <c r="N79" s="132"/>
      <c r="O79" s="133"/>
      <c r="P79" s="134"/>
      <c r="Q79" s="132"/>
      <c r="R79" s="132"/>
      <c r="S79" s="132"/>
      <c r="T79" s="132"/>
      <c r="U79" s="133"/>
      <c r="V79" s="102"/>
      <c r="Y79" s="107">
        <v>0</v>
      </c>
      <c r="Z79" s="107">
        <v>0</v>
      </c>
      <c r="AA79" s="107">
        <v>0</v>
      </c>
      <c r="AB79" s="107">
        <v>0</v>
      </c>
      <c r="AC79" s="107">
        <v>0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>
        <v>0</v>
      </c>
      <c r="AM79" s="107">
        <v>0</v>
      </c>
      <c r="AN79" s="107">
        <v>0</v>
      </c>
      <c r="AO79" s="107">
        <v>0</v>
      </c>
      <c r="AP79" s="107">
        <v>0</v>
      </c>
      <c r="AQ79" s="107">
        <v>0</v>
      </c>
      <c r="AR79" s="107">
        <v>0</v>
      </c>
      <c r="AS79" s="107">
        <v>0</v>
      </c>
      <c r="AT79" s="107">
        <v>0</v>
      </c>
      <c r="AU79" s="107">
        <v>0</v>
      </c>
      <c r="AV79" s="107">
        <v>0</v>
      </c>
      <c r="AW79" s="107">
        <v>0</v>
      </c>
      <c r="AX79" s="107">
        <v>0</v>
      </c>
      <c r="AY79" s="107">
        <v>0</v>
      </c>
    </row>
    <row r="80" spans="1:52" s="8" customFormat="1" ht="12.75" outlineLevel="1" x14ac:dyDescent="0.2">
      <c r="A80" s="39">
        <v>1</v>
      </c>
      <c r="B80" s="141" t="s">
        <v>135</v>
      </c>
      <c r="C80" s="124"/>
      <c r="D80" s="180" t="s">
        <v>55</v>
      </c>
      <c r="E80" s="180">
        <v>1</v>
      </c>
      <c r="F80" s="180">
        <v>167.28100000000001</v>
      </c>
      <c r="G80" s="180" t="s">
        <v>53</v>
      </c>
      <c r="H80" s="180" t="s">
        <v>24</v>
      </c>
      <c r="I80" s="13"/>
      <c r="J80" s="106">
        <v>0</v>
      </c>
      <c r="K80" s="107">
        <v>0</v>
      </c>
      <c r="L80" s="107">
        <v>0</v>
      </c>
      <c r="M80" s="107">
        <v>0</v>
      </c>
      <c r="N80" s="107">
        <v>0</v>
      </c>
      <c r="O80" s="108">
        <v>0</v>
      </c>
      <c r="P80" s="109">
        <v>0</v>
      </c>
      <c r="Q80" s="107">
        <v>0</v>
      </c>
      <c r="R80" s="107">
        <v>0</v>
      </c>
      <c r="S80" s="107">
        <v>0</v>
      </c>
      <c r="T80" s="107">
        <v>167.28100000000001</v>
      </c>
      <c r="U80" s="107">
        <v>0</v>
      </c>
      <c r="V80" s="110"/>
      <c r="Y80" s="107">
        <v>0</v>
      </c>
      <c r="Z80" s="107">
        <v>167.28100000000001</v>
      </c>
      <c r="AA80" s="107">
        <v>0</v>
      </c>
      <c r="AB80" s="107">
        <v>0</v>
      </c>
      <c r="AC80" s="107">
        <v>0</v>
      </c>
      <c r="AD80" s="107">
        <v>0</v>
      </c>
      <c r="AE80" s="107">
        <v>0</v>
      </c>
      <c r="AF80" s="107">
        <v>0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>
        <v>0</v>
      </c>
      <c r="AM80" s="107">
        <v>0</v>
      </c>
      <c r="AN80" s="107">
        <v>0</v>
      </c>
      <c r="AO80" s="107">
        <v>0</v>
      </c>
      <c r="AP80" s="107">
        <v>0</v>
      </c>
      <c r="AQ80" s="107">
        <v>0</v>
      </c>
      <c r="AR80" s="107">
        <v>0</v>
      </c>
      <c r="AS80" s="107">
        <v>0</v>
      </c>
      <c r="AT80" s="107">
        <v>0</v>
      </c>
      <c r="AU80" s="107">
        <v>0</v>
      </c>
      <c r="AV80" s="107">
        <v>0</v>
      </c>
      <c r="AW80" s="107">
        <v>0</v>
      </c>
      <c r="AX80" s="107">
        <v>0</v>
      </c>
      <c r="AY80" s="107">
        <v>0</v>
      </c>
    </row>
    <row r="81" spans="1:52" s="8" customFormat="1" ht="12.75" outlineLevel="1" x14ac:dyDescent="0.2">
      <c r="A81" s="39">
        <v>2</v>
      </c>
      <c r="B81" s="141" t="s">
        <v>138</v>
      </c>
      <c r="C81" s="124" t="s">
        <v>213</v>
      </c>
      <c r="D81" s="180" t="s">
        <v>55</v>
      </c>
      <c r="E81" s="180">
        <v>1</v>
      </c>
      <c r="F81" s="180">
        <v>195.995</v>
      </c>
      <c r="G81" s="180" t="s">
        <v>38</v>
      </c>
      <c r="H81" s="180" t="s">
        <v>24</v>
      </c>
      <c r="I81" s="13"/>
      <c r="J81" s="106">
        <v>0</v>
      </c>
      <c r="K81" s="107">
        <v>0</v>
      </c>
      <c r="L81" s="107">
        <v>0</v>
      </c>
      <c r="M81" s="107">
        <v>0</v>
      </c>
      <c r="N81" s="107">
        <v>0</v>
      </c>
      <c r="O81" s="108">
        <v>195.995</v>
      </c>
      <c r="P81" s="109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10"/>
      <c r="Y81" s="107">
        <v>0</v>
      </c>
      <c r="Z81" s="107">
        <v>0</v>
      </c>
      <c r="AA81" s="107">
        <v>0</v>
      </c>
      <c r="AB81" s="107">
        <v>0</v>
      </c>
      <c r="AC81" s="107">
        <v>195.995</v>
      </c>
      <c r="AD81" s="107">
        <v>0</v>
      </c>
      <c r="AE81" s="107">
        <v>0</v>
      </c>
      <c r="AF81" s="107">
        <v>0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>
        <v>0</v>
      </c>
      <c r="AM81" s="107">
        <v>0</v>
      </c>
      <c r="AN81" s="107">
        <v>0</v>
      </c>
      <c r="AO81" s="107">
        <v>0</v>
      </c>
      <c r="AP81" s="107">
        <v>0</v>
      </c>
      <c r="AQ81" s="107">
        <v>0</v>
      </c>
      <c r="AR81" s="107">
        <v>0</v>
      </c>
      <c r="AS81" s="107">
        <v>0</v>
      </c>
      <c r="AT81" s="107">
        <v>0</v>
      </c>
      <c r="AU81" s="107">
        <v>0</v>
      </c>
      <c r="AV81" s="107">
        <v>0</v>
      </c>
      <c r="AW81" s="107">
        <v>0</v>
      </c>
      <c r="AX81" s="107">
        <v>0</v>
      </c>
      <c r="AY81" s="107">
        <v>0</v>
      </c>
    </row>
    <row r="82" spans="1:52" s="8" customFormat="1" ht="12.75" outlineLevel="1" x14ac:dyDescent="0.2">
      <c r="A82" s="39">
        <v>3</v>
      </c>
      <c r="B82" s="141" t="s">
        <v>160</v>
      </c>
      <c r="C82" s="141"/>
      <c r="D82" s="180" t="s">
        <v>55</v>
      </c>
      <c r="E82" s="180">
        <v>6</v>
      </c>
      <c r="F82" s="180">
        <v>420.86200000000002</v>
      </c>
      <c r="G82" s="180" t="s">
        <v>174</v>
      </c>
      <c r="H82" s="180" t="s">
        <v>24</v>
      </c>
      <c r="I82" s="13"/>
      <c r="J82" s="106">
        <v>0</v>
      </c>
      <c r="K82" s="107">
        <v>420.86200000000002</v>
      </c>
      <c r="L82" s="107">
        <v>0</v>
      </c>
      <c r="M82" s="107">
        <v>0</v>
      </c>
      <c r="N82" s="107">
        <v>0</v>
      </c>
      <c r="O82" s="108">
        <v>0</v>
      </c>
      <c r="P82" s="109">
        <v>0</v>
      </c>
      <c r="Q82" s="107">
        <v>0</v>
      </c>
      <c r="R82" s="107">
        <v>0</v>
      </c>
      <c r="S82" s="107">
        <v>0</v>
      </c>
      <c r="T82" s="107">
        <v>0</v>
      </c>
      <c r="U82" s="107">
        <v>0</v>
      </c>
      <c r="V82" s="110"/>
      <c r="Y82" s="107">
        <v>0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>
        <v>0</v>
      </c>
      <c r="AM82" s="107">
        <v>0</v>
      </c>
      <c r="AN82" s="107">
        <v>0</v>
      </c>
      <c r="AO82" s="107">
        <v>0</v>
      </c>
      <c r="AP82" s="107">
        <v>0</v>
      </c>
      <c r="AQ82" s="107">
        <v>0</v>
      </c>
      <c r="AR82" s="107">
        <v>0</v>
      </c>
      <c r="AS82" s="107">
        <v>0</v>
      </c>
      <c r="AT82" s="107">
        <v>0</v>
      </c>
      <c r="AU82" s="107">
        <v>0</v>
      </c>
      <c r="AV82" s="107">
        <v>0</v>
      </c>
      <c r="AW82" s="107">
        <v>420.86200000000002</v>
      </c>
      <c r="AX82" s="107">
        <v>0</v>
      </c>
      <c r="AY82" s="107">
        <v>0</v>
      </c>
    </row>
    <row r="83" spans="1:52" s="8" customFormat="1" ht="12.75" outlineLevel="1" x14ac:dyDescent="0.2">
      <c r="A83" s="39">
        <v>4</v>
      </c>
      <c r="B83" s="141" t="s">
        <v>162</v>
      </c>
      <c r="C83" s="124" t="s">
        <v>221</v>
      </c>
      <c r="D83" s="180" t="s">
        <v>55</v>
      </c>
      <c r="E83" s="180">
        <v>6</v>
      </c>
      <c r="F83" s="180">
        <v>420.86200000000002</v>
      </c>
      <c r="G83" s="180" t="s">
        <v>65</v>
      </c>
      <c r="H83" s="180" t="s">
        <v>24</v>
      </c>
      <c r="I83" s="13"/>
      <c r="J83" s="106">
        <v>0</v>
      </c>
      <c r="K83" s="107">
        <v>0</v>
      </c>
      <c r="L83" s="107">
        <v>0</v>
      </c>
      <c r="M83" s="107">
        <v>420.86200000000002</v>
      </c>
      <c r="N83" s="107">
        <v>0</v>
      </c>
      <c r="O83" s="108">
        <v>0</v>
      </c>
      <c r="P83" s="109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10"/>
      <c r="Y83" s="107">
        <v>0</v>
      </c>
      <c r="Z83" s="107">
        <v>0</v>
      </c>
      <c r="AA83" s="107">
        <v>0</v>
      </c>
      <c r="AB83" s="107">
        <v>0</v>
      </c>
      <c r="AC83" s="107">
        <v>0</v>
      </c>
      <c r="AD83" s="107">
        <v>0</v>
      </c>
      <c r="AE83" s="107">
        <v>0</v>
      </c>
      <c r="AF83" s="107">
        <v>0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>
        <v>0</v>
      </c>
      <c r="AM83" s="107">
        <v>0</v>
      </c>
      <c r="AN83" s="107">
        <v>0</v>
      </c>
      <c r="AO83" s="107">
        <v>0</v>
      </c>
      <c r="AP83" s="107">
        <v>0</v>
      </c>
      <c r="AQ83" s="107">
        <v>0</v>
      </c>
      <c r="AR83" s="107">
        <v>0</v>
      </c>
      <c r="AS83" s="107">
        <v>0</v>
      </c>
      <c r="AT83" s="107">
        <v>0</v>
      </c>
      <c r="AU83" s="107">
        <v>0</v>
      </c>
      <c r="AV83" s="107">
        <v>0</v>
      </c>
      <c r="AW83" s="107">
        <v>0</v>
      </c>
      <c r="AX83" s="107">
        <v>420.86200000000002</v>
      </c>
      <c r="AY83" s="107">
        <v>0</v>
      </c>
    </row>
    <row r="84" spans="1:52" s="170" customFormat="1" ht="12.75" customHeight="1" x14ac:dyDescent="0.2">
      <c r="A84" s="256" t="s">
        <v>222</v>
      </c>
      <c r="B84" s="256"/>
      <c r="C84" s="256"/>
      <c r="D84" s="114" t="s">
        <v>55</v>
      </c>
      <c r="E84" s="128">
        <v>14</v>
      </c>
      <c r="F84" s="145">
        <v>1205</v>
      </c>
      <c r="G84" s="128"/>
      <c r="H84" s="114"/>
      <c r="I84" s="13"/>
      <c r="J84" s="165"/>
      <c r="K84" s="166"/>
      <c r="L84" s="166"/>
      <c r="M84" s="166"/>
      <c r="N84" s="166"/>
      <c r="O84" s="167"/>
      <c r="P84" s="168"/>
      <c r="Q84" s="166"/>
      <c r="R84" s="166"/>
      <c r="S84" s="166"/>
      <c r="T84" s="166"/>
      <c r="U84" s="167"/>
      <c r="V84" s="179">
        <v>1205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0</v>
      </c>
      <c r="AF84" s="107">
        <v>0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>
        <v>0</v>
      </c>
      <c r="AM84" s="107">
        <v>0</v>
      </c>
      <c r="AN84" s="107">
        <v>0</v>
      </c>
      <c r="AO84" s="107">
        <v>0</v>
      </c>
      <c r="AP84" s="107">
        <v>0</v>
      </c>
      <c r="AQ84" s="107">
        <v>0</v>
      </c>
      <c r="AR84" s="107">
        <v>0</v>
      </c>
      <c r="AS84" s="107">
        <v>0</v>
      </c>
      <c r="AT84" s="107">
        <v>0</v>
      </c>
      <c r="AU84" s="107">
        <v>0</v>
      </c>
      <c r="AV84" s="107">
        <v>0</v>
      </c>
      <c r="AW84" s="107">
        <v>0</v>
      </c>
      <c r="AX84" s="107">
        <v>0</v>
      </c>
      <c r="AY84" s="107">
        <v>0</v>
      </c>
      <c r="AZ84" s="123"/>
    </row>
    <row r="85" spans="1:52" s="13" customFormat="1" ht="12.75" customHeight="1" outlineLevel="1" x14ac:dyDescent="0.2">
      <c r="A85" s="138">
        <v>11</v>
      </c>
      <c r="B85" s="254" t="s">
        <v>223</v>
      </c>
      <c r="C85" s="254"/>
      <c r="D85" s="254"/>
      <c r="E85" s="254"/>
      <c r="F85" s="254"/>
      <c r="G85" s="254"/>
      <c r="H85" s="254"/>
      <c r="J85" s="131"/>
      <c r="K85" s="132"/>
      <c r="L85" s="132"/>
      <c r="M85" s="132"/>
      <c r="N85" s="132"/>
      <c r="O85" s="133"/>
      <c r="P85" s="134"/>
      <c r="Q85" s="132"/>
      <c r="R85" s="132"/>
      <c r="S85" s="132"/>
      <c r="T85" s="132"/>
      <c r="U85" s="133"/>
      <c r="V85" s="102"/>
      <c r="Y85" s="107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0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>
        <v>0</v>
      </c>
      <c r="AM85" s="107">
        <v>0</v>
      </c>
      <c r="AN85" s="107">
        <v>0</v>
      </c>
      <c r="AO85" s="107">
        <v>0</v>
      </c>
      <c r="AP85" s="107">
        <v>0</v>
      </c>
      <c r="AQ85" s="107">
        <v>0</v>
      </c>
      <c r="AR85" s="107">
        <v>0</v>
      </c>
      <c r="AS85" s="107">
        <v>0</v>
      </c>
      <c r="AT85" s="107">
        <v>0</v>
      </c>
      <c r="AU85" s="107">
        <v>0</v>
      </c>
      <c r="AV85" s="107">
        <v>0</v>
      </c>
      <c r="AW85" s="107">
        <v>0</v>
      </c>
      <c r="AX85" s="107">
        <v>0</v>
      </c>
      <c r="AY85" s="107">
        <v>0</v>
      </c>
    </row>
    <row r="86" spans="1:52" s="8" customFormat="1" ht="12.75" outlineLevel="1" x14ac:dyDescent="0.2">
      <c r="A86" s="181">
        <v>1</v>
      </c>
      <c r="B86" s="176" t="s">
        <v>160</v>
      </c>
      <c r="C86" s="139" t="s">
        <v>224</v>
      </c>
      <c r="D86" s="6" t="s">
        <v>55</v>
      </c>
      <c r="E86" s="6">
        <v>6</v>
      </c>
      <c r="F86" s="6">
        <v>507.96600000000001</v>
      </c>
      <c r="G86" s="6" t="s">
        <v>174</v>
      </c>
      <c r="H86" s="6" t="s">
        <v>24</v>
      </c>
      <c r="I86" s="13"/>
      <c r="J86" s="106">
        <v>0</v>
      </c>
      <c r="K86" s="107">
        <v>507.96600000000001</v>
      </c>
      <c r="L86" s="107">
        <v>0</v>
      </c>
      <c r="M86" s="107">
        <v>0</v>
      </c>
      <c r="N86" s="107">
        <v>0</v>
      </c>
      <c r="O86" s="108">
        <v>0</v>
      </c>
      <c r="P86" s="109">
        <v>0</v>
      </c>
      <c r="Q86" s="107">
        <v>0</v>
      </c>
      <c r="R86" s="107">
        <v>0</v>
      </c>
      <c r="S86" s="107">
        <v>0</v>
      </c>
      <c r="T86" s="107">
        <v>0</v>
      </c>
      <c r="U86" s="107">
        <v>0</v>
      </c>
      <c r="V86" s="110"/>
      <c r="Y86" s="107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>
        <v>0</v>
      </c>
      <c r="AM86" s="107">
        <v>0</v>
      </c>
      <c r="AN86" s="107">
        <v>0</v>
      </c>
      <c r="AO86" s="107">
        <v>0</v>
      </c>
      <c r="AP86" s="107">
        <v>0</v>
      </c>
      <c r="AQ86" s="107">
        <v>0</v>
      </c>
      <c r="AR86" s="107">
        <v>0</v>
      </c>
      <c r="AS86" s="107">
        <v>0</v>
      </c>
      <c r="AT86" s="107">
        <v>0</v>
      </c>
      <c r="AU86" s="107">
        <v>0</v>
      </c>
      <c r="AV86" s="107">
        <v>0</v>
      </c>
      <c r="AW86" s="107">
        <v>507.96600000000001</v>
      </c>
      <c r="AX86" s="107">
        <v>0</v>
      </c>
      <c r="AY86" s="107">
        <v>0</v>
      </c>
    </row>
    <row r="87" spans="1:52" s="8" customFormat="1" ht="12.75" outlineLevel="1" x14ac:dyDescent="0.2">
      <c r="A87" s="181">
        <v>2</v>
      </c>
      <c r="B87" s="176" t="s">
        <v>162</v>
      </c>
      <c r="C87" s="139" t="s">
        <v>224</v>
      </c>
      <c r="D87" s="180" t="s">
        <v>55</v>
      </c>
      <c r="E87" s="180">
        <v>6</v>
      </c>
      <c r="F87" s="180">
        <v>507.96600000000001</v>
      </c>
      <c r="G87" s="180" t="s">
        <v>65</v>
      </c>
      <c r="H87" s="180" t="s">
        <v>24</v>
      </c>
      <c r="I87" s="13"/>
      <c r="J87" s="106">
        <v>0</v>
      </c>
      <c r="K87" s="107">
        <v>0</v>
      </c>
      <c r="L87" s="107">
        <v>0</v>
      </c>
      <c r="M87" s="107">
        <v>507.96600000000001</v>
      </c>
      <c r="N87" s="107">
        <v>0</v>
      </c>
      <c r="O87" s="108">
        <v>0</v>
      </c>
      <c r="P87" s="109">
        <v>0</v>
      </c>
      <c r="Q87" s="107">
        <v>0</v>
      </c>
      <c r="R87" s="107">
        <v>0</v>
      </c>
      <c r="S87" s="107">
        <v>0</v>
      </c>
      <c r="T87" s="107">
        <v>0</v>
      </c>
      <c r="U87" s="107">
        <v>0</v>
      </c>
      <c r="V87" s="110"/>
      <c r="Y87" s="107">
        <v>0</v>
      </c>
      <c r="Z87" s="107">
        <v>0</v>
      </c>
      <c r="AA87" s="107">
        <v>0</v>
      </c>
      <c r="AB87" s="107">
        <v>0</v>
      </c>
      <c r="AC87" s="107">
        <v>0</v>
      </c>
      <c r="AD87" s="107">
        <v>0</v>
      </c>
      <c r="AE87" s="107">
        <v>0</v>
      </c>
      <c r="AF87" s="107">
        <v>0</v>
      </c>
      <c r="AG87" s="107">
        <v>0</v>
      </c>
      <c r="AH87" s="107">
        <v>0</v>
      </c>
      <c r="AI87" s="107">
        <v>0</v>
      </c>
      <c r="AJ87" s="107">
        <v>0</v>
      </c>
      <c r="AK87" s="107">
        <v>0</v>
      </c>
      <c r="AL87" s="107">
        <v>0</v>
      </c>
      <c r="AM87" s="107">
        <v>0</v>
      </c>
      <c r="AN87" s="107">
        <v>0</v>
      </c>
      <c r="AO87" s="107">
        <v>0</v>
      </c>
      <c r="AP87" s="107">
        <v>0</v>
      </c>
      <c r="AQ87" s="107">
        <v>0</v>
      </c>
      <c r="AR87" s="107">
        <v>0</v>
      </c>
      <c r="AS87" s="107">
        <v>0</v>
      </c>
      <c r="AT87" s="107">
        <v>0</v>
      </c>
      <c r="AU87" s="107">
        <v>0</v>
      </c>
      <c r="AV87" s="107">
        <v>0</v>
      </c>
      <c r="AW87" s="107">
        <v>0</v>
      </c>
      <c r="AX87" s="107">
        <v>507.96600000000001</v>
      </c>
      <c r="AY87" s="107">
        <v>0</v>
      </c>
    </row>
    <row r="88" spans="1:52" s="170" customFormat="1" ht="12.75" customHeight="1" x14ac:dyDescent="0.2">
      <c r="A88" s="256" t="s">
        <v>225</v>
      </c>
      <c r="B88" s="256"/>
      <c r="C88" s="256"/>
      <c r="D88" s="114" t="s">
        <v>55</v>
      </c>
      <c r="E88" s="128">
        <v>12</v>
      </c>
      <c r="F88" s="145">
        <v>1015.932</v>
      </c>
      <c r="G88" s="128"/>
      <c r="H88" s="114"/>
      <c r="I88" s="13"/>
      <c r="J88" s="165" t="s">
        <v>226</v>
      </c>
      <c r="K88" s="166"/>
      <c r="L88" s="166"/>
      <c r="M88" s="166"/>
      <c r="N88" s="166"/>
      <c r="O88" s="167"/>
      <c r="P88" s="168"/>
      <c r="Q88" s="166"/>
      <c r="R88" s="166"/>
      <c r="S88" s="166"/>
      <c r="T88" s="166"/>
      <c r="U88" s="167"/>
      <c r="V88" s="179">
        <v>1015.932</v>
      </c>
      <c r="Y88" s="107">
        <v>0</v>
      </c>
      <c r="Z88" s="107">
        <v>0</v>
      </c>
      <c r="AA88" s="107">
        <v>0</v>
      </c>
      <c r="AB88" s="107">
        <v>0</v>
      </c>
      <c r="AC88" s="107">
        <v>0</v>
      </c>
      <c r="AD88" s="107">
        <v>0</v>
      </c>
      <c r="AE88" s="107">
        <v>0</v>
      </c>
      <c r="AF88" s="107">
        <v>0</v>
      </c>
      <c r="AG88" s="107">
        <v>0</v>
      </c>
      <c r="AH88" s="107">
        <v>0</v>
      </c>
      <c r="AI88" s="107">
        <v>0</v>
      </c>
      <c r="AJ88" s="107">
        <v>0</v>
      </c>
      <c r="AK88" s="107">
        <v>0</v>
      </c>
      <c r="AL88" s="107">
        <v>0</v>
      </c>
      <c r="AM88" s="107">
        <v>0</v>
      </c>
      <c r="AN88" s="107">
        <v>0</v>
      </c>
      <c r="AO88" s="107">
        <v>0</v>
      </c>
      <c r="AP88" s="107">
        <v>0</v>
      </c>
      <c r="AQ88" s="107">
        <v>0</v>
      </c>
      <c r="AR88" s="107">
        <v>0</v>
      </c>
      <c r="AS88" s="107">
        <v>0</v>
      </c>
      <c r="AT88" s="107">
        <v>0</v>
      </c>
      <c r="AU88" s="107">
        <v>0</v>
      </c>
      <c r="AV88" s="107">
        <v>0</v>
      </c>
      <c r="AW88" s="107">
        <v>0</v>
      </c>
      <c r="AX88" s="107">
        <v>0</v>
      </c>
      <c r="AY88" s="107">
        <v>0</v>
      </c>
      <c r="AZ88" s="123"/>
    </row>
    <row r="89" spans="1:52" s="13" customFormat="1" ht="12.75" customHeight="1" outlineLevel="1" x14ac:dyDescent="0.2">
      <c r="A89" s="138">
        <v>12</v>
      </c>
      <c r="B89" s="254" t="s">
        <v>227</v>
      </c>
      <c r="C89" s="254"/>
      <c r="D89" s="254"/>
      <c r="E89" s="254"/>
      <c r="F89" s="254"/>
      <c r="G89" s="254"/>
      <c r="H89" s="254"/>
      <c r="J89" s="131"/>
      <c r="K89" s="132"/>
      <c r="L89" s="132"/>
      <c r="M89" s="132"/>
      <c r="N89" s="132"/>
      <c r="O89" s="133"/>
      <c r="P89" s="134"/>
      <c r="Q89" s="132"/>
      <c r="R89" s="132"/>
      <c r="S89" s="132"/>
      <c r="T89" s="132"/>
      <c r="U89" s="133"/>
      <c r="V89" s="102"/>
      <c r="Y89" s="107">
        <v>0</v>
      </c>
      <c r="Z89" s="107">
        <v>0</v>
      </c>
      <c r="AA89" s="107">
        <v>0</v>
      </c>
      <c r="AB89" s="107">
        <v>0</v>
      </c>
      <c r="AC89" s="107">
        <v>0</v>
      </c>
      <c r="AD89" s="107">
        <v>0</v>
      </c>
      <c r="AE89" s="107">
        <v>0</v>
      </c>
      <c r="AF89" s="107">
        <v>0</v>
      </c>
      <c r="AG89" s="107">
        <v>0</v>
      </c>
      <c r="AH89" s="107">
        <v>0</v>
      </c>
      <c r="AI89" s="107">
        <v>0</v>
      </c>
      <c r="AJ89" s="107">
        <v>0</v>
      </c>
      <c r="AK89" s="107">
        <v>0</v>
      </c>
      <c r="AL89" s="107">
        <v>0</v>
      </c>
      <c r="AM89" s="107">
        <v>0</v>
      </c>
      <c r="AN89" s="107">
        <v>0</v>
      </c>
      <c r="AO89" s="107">
        <v>0</v>
      </c>
      <c r="AP89" s="107">
        <v>0</v>
      </c>
      <c r="AQ89" s="107">
        <v>0</v>
      </c>
      <c r="AR89" s="107">
        <v>0</v>
      </c>
      <c r="AS89" s="107">
        <v>0</v>
      </c>
      <c r="AT89" s="107">
        <v>0</v>
      </c>
      <c r="AU89" s="107">
        <v>0</v>
      </c>
      <c r="AV89" s="107">
        <v>0</v>
      </c>
      <c r="AW89" s="107">
        <v>0</v>
      </c>
      <c r="AX89" s="107">
        <v>0</v>
      </c>
      <c r="AY89" s="107">
        <v>0</v>
      </c>
    </row>
    <row r="90" spans="1:52" s="13" customFormat="1" ht="12.75" outlineLevel="1" x14ac:dyDescent="0.2">
      <c r="A90" s="6">
        <v>1</v>
      </c>
      <c r="B90" s="176" t="s">
        <v>140</v>
      </c>
      <c r="C90" s="139" t="s">
        <v>228</v>
      </c>
      <c r="D90" s="6" t="s">
        <v>55</v>
      </c>
      <c r="E90" s="6">
        <v>8</v>
      </c>
      <c r="F90" s="6">
        <v>266.303</v>
      </c>
      <c r="G90" s="6" t="s">
        <v>92</v>
      </c>
      <c r="H90" s="6"/>
      <c r="J90" s="106">
        <v>0</v>
      </c>
      <c r="K90" s="107">
        <v>0</v>
      </c>
      <c r="L90" s="107">
        <v>0</v>
      </c>
      <c r="M90" s="107">
        <v>0</v>
      </c>
      <c r="N90" s="107">
        <v>0</v>
      </c>
      <c r="O90" s="108">
        <v>0</v>
      </c>
      <c r="P90" s="109">
        <v>0</v>
      </c>
      <c r="Q90" s="107">
        <v>0</v>
      </c>
      <c r="R90" s="107">
        <v>0</v>
      </c>
      <c r="S90" s="107">
        <v>266.303</v>
      </c>
      <c r="T90" s="107">
        <v>0</v>
      </c>
      <c r="U90" s="107">
        <v>0</v>
      </c>
      <c r="V90" s="127"/>
      <c r="Y90" s="107">
        <v>0</v>
      </c>
      <c r="Z90" s="107">
        <v>0</v>
      </c>
      <c r="AA90" s="107">
        <v>0</v>
      </c>
      <c r="AB90" s="107">
        <v>0</v>
      </c>
      <c r="AC90" s="107">
        <v>0</v>
      </c>
      <c r="AD90" s="107">
        <v>0</v>
      </c>
      <c r="AE90" s="107">
        <v>266.303</v>
      </c>
      <c r="AF90" s="107">
        <v>0</v>
      </c>
      <c r="AG90" s="107">
        <v>0</v>
      </c>
      <c r="AH90" s="107">
        <v>0</v>
      </c>
      <c r="AI90" s="107">
        <v>0</v>
      </c>
      <c r="AJ90" s="107">
        <v>0</v>
      </c>
      <c r="AK90" s="107">
        <v>0</v>
      </c>
      <c r="AL90" s="107">
        <v>0</v>
      </c>
      <c r="AM90" s="107">
        <v>0</v>
      </c>
      <c r="AN90" s="107">
        <v>0</v>
      </c>
      <c r="AO90" s="107">
        <v>0</v>
      </c>
      <c r="AP90" s="107">
        <v>0</v>
      </c>
      <c r="AQ90" s="107">
        <v>0</v>
      </c>
      <c r="AR90" s="107">
        <v>0</v>
      </c>
      <c r="AS90" s="107">
        <v>0</v>
      </c>
      <c r="AT90" s="107">
        <v>0</v>
      </c>
      <c r="AU90" s="107">
        <v>0</v>
      </c>
      <c r="AV90" s="107">
        <v>0</v>
      </c>
      <c r="AW90" s="107">
        <v>0</v>
      </c>
      <c r="AX90" s="107">
        <v>0</v>
      </c>
      <c r="AY90" s="107">
        <v>0</v>
      </c>
    </row>
    <row r="91" spans="1:52" s="13" customFormat="1" ht="12.75" outlineLevel="1" x14ac:dyDescent="0.2">
      <c r="A91" s="6">
        <v>2</v>
      </c>
      <c r="B91" s="176" t="s">
        <v>146</v>
      </c>
      <c r="C91" s="139" t="s">
        <v>229</v>
      </c>
      <c r="D91" s="6" t="s">
        <v>55</v>
      </c>
      <c r="E91" s="6">
        <v>16</v>
      </c>
      <c r="F91" s="6">
        <v>484.18700000000001</v>
      </c>
      <c r="G91" s="6" t="s">
        <v>62</v>
      </c>
      <c r="H91" s="6" t="s">
        <v>24</v>
      </c>
      <c r="J91" s="106">
        <v>0</v>
      </c>
      <c r="K91" s="107">
        <v>0</v>
      </c>
      <c r="L91" s="107">
        <v>484.18700000000001</v>
      </c>
      <c r="M91" s="107">
        <v>0</v>
      </c>
      <c r="N91" s="107">
        <v>0</v>
      </c>
      <c r="O91" s="108">
        <v>0</v>
      </c>
      <c r="P91" s="109">
        <v>0</v>
      </c>
      <c r="Q91" s="107">
        <v>0</v>
      </c>
      <c r="R91" s="107">
        <v>0</v>
      </c>
      <c r="S91" s="107">
        <v>0</v>
      </c>
      <c r="T91" s="107">
        <v>0</v>
      </c>
      <c r="U91" s="107">
        <v>0</v>
      </c>
      <c r="V91" s="127"/>
      <c r="Y91" s="107">
        <v>0</v>
      </c>
      <c r="Z91" s="107">
        <v>0</v>
      </c>
      <c r="AA91" s="107">
        <v>0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  <c r="AG91" s="107">
        <v>0</v>
      </c>
      <c r="AH91" s="107">
        <v>0</v>
      </c>
      <c r="AI91" s="107">
        <v>0</v>
      </c>
      <c r="AJ91" s="107">
        <v>0</v>
      </c>
      <c r="AK91" s="107">
        <v>484.18700000000001</v>
      </c>
      <c r="AL91" s="107">
        <v>0</v>
      </c>
      <c r="AM91" s="107">
        <v>0</v>
      </c>
      <c r="AN91" s="107">
        <v>0</v>
      </c>
      <c r="AO91" s="107">
        <v>0</v>
      </c>
      <c r="AP91" s="107">
        <v>0</v>
      </c>
      <c r="AQ91" s="107">
        <v>0</v>
      </c>
      <c r="AR91" s="107">
        <v>0</v>
      </c>
      <c r="AS91" s="107">
        <v>0</v>
      </c>
      <c r="AT91" s="107">
        <v>0</v>
      </c>
      <c r="AU91" s="107">
        <v>0</v>
      </c>
      <c r="AV91" s="107">
        <v>0</v>
      </c>
      <c r="AW91" s="107">
        <v>0</v>
      </c>
      <c r="AX91" s="107">
        <v>0</v>
      </c>
      <c r="AY91" s="107">
        <v>0</v>
      </c>
    </row>
    <row r="92" spans="1:52" s="13" customFormat="1" ht="12.75" outlineLevel="1" x14ac:dyDescent="0.2">
      <c r="A92" s="6">
        <v>3</v>
      </c>
      <c r="B92" s="176" t="s">
        <v>158</v>
      </c>
      <c r="C92" s="139" t="s">
        <v>230</v>
      </c>
      <c r="D92" s="6" t="s">
        <v>55</v>
      </c>
      <c r="E92" s="6">
        <v>8</v>
      </c>
      <c r="F92" s="6">
        <v>266.303</v>
      </c>
      <c r="G92" s="6" t="s">
        <v>92</v>
      </c>
      <c r="H92" s="6"/>
      <c r="J92" s="106">
        <v>0</v>
      </c>
      <c r="K92" s="107">
        <v>0</v>
      </c>
      <c r="L92" s="107">
        <v>0</v>
      </c>
      <c r="M92" s="107">
        <v>0</v>
      </c>
      <c r="N92" s="107">
        <v>0</v>
      </c>
      <c r="O92" s="108">
        <v>0</v>
      </c>
      <c r="P92" s="109">
        <v>0</v>
      </c>
      <c r="Q92" s="107">
        <v>0</v>
      </c>
      <c r="R92" s="107">
        <v>0</v>
      </c>
      <c r="S92" s="107">
        <v>266.303</v>
      </c>
      <c r="T92" s="107">
        <v>0</v>
      </c>
      <c r="U92" s="107">
        <v>0</v>
      </c>
      <c r="V92" s="127"/>
      <c r="Y92" s="107">
        <v>0</v>
      </c>
      <c r="Z92" s="107">
        <v>0</v>
      </c>
      <c r="AA92" s="107">
        <v>0</v>
      </c>
      <c r="AB92" s="107">
        <v>0</v>
      </c>
      <c r="AC92" s="107">
        <v>0</v>
      </c>
      <c r="AD92" s="107">
        <v>0</v>
      </c>
      <c r="AE92" s="107">
        <v>0</v>
      </c>
      <c r="AF92" s="107">
        <v>0</v>
      </c>
      <c r="AG92" s="107">
        <v>0</v>
      </c>
      <c r="AH92" s="107">
        <v>0</v>
      </c>
      <c r="AI92" s="107">
        <v>0</v>
      </c>
      <c r="AJ92" s="107">
        <v>0</v>
      </c>
      <c r="AK92" s="107">
        <v>0</v>
      </c>
      <c r="AL92" s="107">
        <v>0</v>
      </c>
      <c r="AM92" s="107">
        <v>0</v>
      </c>
      <c r="AN92" s="107">
        <v>0</v>
      </c>
      <c r="AO92" s="107">
        <v>0</v>
      </c>
      <c r="AP92" s="107">
        <v>0</v>
      </c>
      <c r="AQ92" s="107">
        <v>0</v>
      </c>
      <c r="AR92" s="107">
        <v>0</v>
      </c>
      <c r="AS92" s="107">
        <v>0</v>
      </c>
      <c r="AT92" s="107">
        <v>0</v>
      </c>
      <c r="AU92" s="107">
        <v>0</v>
      </c>
      <c r="AV92" s="107">
        <v>266.303</v>
      </c>
      <c r="AW92" s="107">
        <v>0</v>
      </c>
      <c r="AX92" s="107">
        <v>0</v>
      </c>
      <c r="AY92" s="107">
        <v>0</v>
      </c>
    </row>
    <row r="93" spans="1:52" s="170" customFormat="1" ht="12.75" customHeight="1" x14ac:dyDescent="0.2">
      <c r="A93" s="256" t="s">
        <v>231</v>
      </c>
      <c r="B93" s="256"/>
      <c r="C93" s="256"/>
      <c r="D93" s="114" t="s">
        <v>55</v>
      </c>
      <c r="E93" s="128">
        <v>32</v>
      </c>
      <c r="F93" s="145">
        <v>1016.793</v>
      </c>
      <c r="G93" s="128"/>
      <c r="H93" s="114"/>
      <c r="I93" s="13"/>
      <c r="J93" s="165"/>
      <c r="K93" s="166"/>
      <c r="L93" s="166"/>
      <c r="M93" s="166"/>
      <c r="N93" s="166"/>
      <c r="O93" s="167"/>
      <c r="P93" s="168"/>
      <c r="Q93" s="166"/>
      <c r="R93" s="166"/>
      <c r="S93" s="166"/>
      <c r="T93" s="166"/>
      <c r="U93" s="167"/>
      <c r="V93" s="179">
        <v>1016.793</v>
      </c>
      <c r="Y93" s="107">
        <v>0</v>
      </c>
      <c r="Z93" s="107">
        <v>0</v>
      </c>
      <c r="AA93" s="107">
        <v>0</v>
      </c>
      <c r="AB93" s="107">
        <v>0</v>
      </c>
      <c r="AC93" s="107">
        <v>0</v>
      </c>
      <c r="AD93" s="107">
        <v>0</v>
      </c>
      <c r="AE93" s="107">
        <v>0</v>
      </c>
      <c r="AF93" s="107">
        <v>0</v>
      </c>
      <c r="AG93" s="107">
        <v>0</v>
      </c>
      <c r="AH93" s="107">
        <v>0</v>
      </c>
      <c r="AI93" s="107">
        <v>0</v>
      </c>
      <c r="AJ93" s="107">
        <v>0</v>
      </c>
      <c r="AK93" s="107">
        <v>0</v>
      </c>
      <c r="AL93" s="107">
        <v>0</v>
      </c>
      <c r="AM93" s="107">
        <v>0</v>
      </c>
      <c r="AN93" s="107">
        <v>0</v>
      </c>
      <c r="AO93" s="107">
        <v>0</v>
      </c>
      <c r="AP93" s="107">
        <v>0</v>
      </c>
      <c r="AQ93" s="107">
        <v>0</v>
      </c>
      <c r="AR93" s="107">
        <v>0</v>
      </c>
      <c r="AS93" s="107">
        <v>0</v>
      </c>
      <c r="AT93" s="107">
        <v>0</v>
      </c>
      <c r="AU93" s="107">
        <v>0</v>
      </c>
      <c r="AV93" s="107">
        <v>0</v>
      </c>
      <c r="AW93" s="107">
        <v>0</v>
      </c>
      <c r="AX93" s="107">
        <v>0</v>
      </c>
      <c r="AY93" s="107">
        <v>0</v>
      </c>
      <c r="AZ93" s="123"/>
    </row>
    <row r="94" spans="1:52" s="13" customFormat="1" ht="12.75" customHeight="1" outlineLevel="1" x14ac:dyDescent="0.2">
      <c r="A94" s="138">
        <v>18</v>
      </c>
      <c r="B94" s="254" t="s">
        <v>81</v>
      </c>
      <c r="C94" s="254"/>
      <c r="D94" s="254"/>
      <c r="E94" s="254"/>
      <c r="F94" s="254"/>
      <c r="G94" s="254"/>
      <c r="H94" s="254"/>
      <c r="J94" s="131"/>
      <c r="K94" s="132"/>
      <c r="L94" s="132"/>
      <c r="M94" s="132"/>
      <c r="N94" s="132"/>
      <c r="O94" s="133"/>
      <c r="P94" s="134"/>
      <c r="Q94" s="132"/>
      <c r="R94" s="132"/>
      <c r="S94" s="132"/>
      <c r="T94" s="132"/>
      <c r="U94" s="133"/>
      <c r="V94" s="102"/>
      <c r="Y94" s="107">
        <v>0</v>
      </c>
      <c r="Z94" s="107">
        <v>0</v>
      </c>
      <c r="AA94" s="107">
        <v>0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>
        <v>0</v>
      </c>
      <c r="AM94" s="107">
        <v>0</v>
      </c>
      <c r="AN94" s="107">
        <v>0</v>
      </c>
      <c r="AO94" s="107">
        <v>0</v>
      </c>
      <c r="AP94" s="107">
        <v>0</v>
      </c>
      <c r="AQ94" s="107">
        <v>0</v>
      </c>
      <c r="AR94" s="107">
        <v>0</v>
      </c>
      <c r="AS94" s="107">
        <v>0</v>
      </c>
      <c r="AT94" s="107">
        <v>0</v>
      </c>
      <c r="AU94" s="107">
        <v>0</v>
      </c>
      <c r="AV94" s="107">
        <v>0</v>
      </c>
      <c r="AW94" s="107">
        <v>0</v>
      </c>
      <c r="AX94" s="107">
        <v>0</v>
      </c>
      <c r="AY94" s="107">
        <v>0</v>
      </c>
    </row>
    <row r="95" spans="1:52" s="13" customFormat="1" ht="12.75" outlineLevel="1" x14ac:dyDescent="0.2">
      <c r="A95" s="181">
        <v>1</v>
      </c>
      <c r="B95" s="176" t="s">
        <v>138</v>
      </c>
      <c r="C95" s="176" t="s">
        <v>232</v>
      </c>
      <c r="D95" s="6" t="s">
        <v>22</v>
      </c>
      <c r="E95" s="6">
        <v>120</v>
      </c>
      <c r="F95" s="6">
        <v>351.27499999999998</v>
      </c>
      <c r="G95" s="6" t="s">
        <v>26</v>
      </c>
      <c r="H95" s="6" t="s">
        <v>24</v>
      </c>
      <c r="J95" s="106">
        <v>0</v>
      </c>
      <c r="K95" s="107">
        <v>0</v>
      </c>
      <c r="L95" s="107">
        <v>0</v>
      </c>
      <c r="M95" s="107">
        <v>0</v>
      </c>
      <c r="N95" s="107">
        <v>0</v>
      </c>
      <c r="O95" s="108">
        <v>0</v>
      </c>
      <c r="P95" s="109">
        <v>351.27499999999998</v>
      </c>
      <c r="Q95" s="107">
        <v>0</v>
      </c>
      <c r="R95" s="107">
        <v>0</v>
      </c>
      <c r="S95" s="107">
        <v>0</v>
      </c>
      <c r="T95" s="107">
        <v>0</v>
      </c>
      <c r="U95" s="107">
        <v>0</v>
      </c>
      <c r="V95" s="127"/>
      <c r="Y95" s="107">
        <v>0</v>
      </c>
      <c r="Z95" s="107">
        <v>0</v>
      </c>
      <c r="AA95" s="107">
        <v>0</v>
      </c>
      <c r="AB95" s="107">
        <v>0</v>
      </c>
      <c r="AC95" s="107">
        <v>351.27499999999998</v>
      </c>
      <c r="AD95" s="107">
        <v>0</v>
      </c>
      <c r="AE95" s="107">
        <v>0</v>
      </c>
      <c r="AF95" s="107">
        <v>0</v>
      </c>
      <c r="AG95" s="107">
        <v>0</v>
      </c>
      <c r="AH95" s="107">
        <v>0</v>
      </c>
      <c r="AI95" s="107">
        <v>0</v>
      </c>
      <c r="AJ95" s="107">
        <v>0</v>
      </c>
      <c r="AK95" s="107">
        <v>0</v>
      </c>
      <c r="AL95" s="107">
        <v>0</v>
      </c>
      <c r="AM95" s="107">
        <v>0</v>
      </c>
      <c r="AN95" s="107">
        <v>0</v>
      </c>
      <c r="AO95" s="107">
        <v>0</v>
      </c>
      <c r="AP95" s="107">
        <v>0</v>
      </c>
      <c r="AQ95" s="107">
        <v>0</v>
      </c>
      <c r="AR95" s="107">
        <v>0</v>
      </c>
      <c r="AS95" s="107">
        <v>0</v>
      </c>
      <c r="AT95" s="107">
        <v>0</v>
      </c>
      <c r="AU95" s="107">
        <v>0</v>
      </c>
      <c r="AV95" s="107">
        <v>0</v>
      </c>
      <c r="AW95" s="107">
        <v>0</v>
      </c>
      <c r="AX95" s="107">
        <v>0</v>
      </c>
      <c r="AY95" s="107">
        <v>0</v>
      </c>
    </row>
    <row r="96" spans="1:52" s="13" customFormat="1" ht="12.75" outlineLevel="1" x14ac:dyDescent="0.2">
      <c r="A96" s="181">
        <v>2</v>
      </c>
      <c r="B96" s="176" t="s">
        <v>162</v>
      </c>
      <c r="C96" s="176"/>
      <c r="D96" s="6" t="s">
        <v>22</v>
      </c>
      <c r="E96" s="6">
        <v>20</v>
      </c>
      <c r="F96" s="6">
        <v>54.826999999999998</v>
      </c>
      <c r="G96" s="6" t="s">
        <v>28</v>
      </c>
      <c r="H96" s="6" t="s">
        <v>24</v>
      </c>
      <c r="J96" s="106">
        <v>0</v>
      </c>
      <c r="K96" s="107">
        <v>0</v>
      </c>
      <c r="L96" s="107">
        <v>0</v>
      </c>
      <c r="M96" s="107">
        <v>0</v>
      </c>
      <c r="N96" s="107">
        <v>0</v>
      </c>
      <c r="O96" s="108">
        <v>0</v>
      </c>
      <c r="P96" s="109">
        <v>0</v>
      </c>
      <c r="Q96" s="107">
        <v>0</v>
      </c>
      <c r="R96" s="107">
        <v>54.826999999999998</v>
      </c>
      <c r="S96" s="107">
        <v>0</v>
      </c>
      <c r="T96" s="107">
        <v>0</v>
      </c>
      <c r="U96" s="107">
        <v>0</v>
      </c>
      <c r="V96" s="127"/>
      <c r="Y96" s="107">
        <v>0</v>
      </c>
      <c r="Z96" s="107">
        <v>0</v>
      </c>
      <c r="AA96" s="107">
        <v>0</v>
      </c>
      <c r="AB96" s="107">
        <v>0</v>
      </c>
      <c r="AC96" s="107">
        <v>0</v>
      </c>
      <c r="AD96" s="107">
        <v>0</v>
      </c>
      <c r="AE96" s="107">
        <v>0</v>
      </c>
      <c r="AF96" s="107">
        <v>0</v>
      </c>
      <c r="AG96" s="107">
        <v>0</v>
      </c>
      <c r="AH96" s="107">
        <v>0</v>
      </c>
      <c r="AI96" s="107">
        <v>0</v>
      </c>
      <c r="AJ96" s="107">
        <v>0</v>
      </c>
      <c r="AK96" s="107">
        <v>0</v>
      </c>
      <c r="AL96" s="107">
        <v>0</v>
      </c>
      <c r="AM96" s="107">
        <v>0</v>
      </c>
      <c r="AN96" s="107">
        <v>0</v>
      </c>
      <c r="AO96" s="107">
        <v>0</v>
      </c>
      <c r="AP96" s="107">
        <v>0</v>
      </c>
      <c r="AQ96" s="107">
        <v>0</v>
      </c>
      <c r="AR96" s="107">
        <v>0</v>
      </c>
      <c r="AS96" s="107">
        <v>0</v>
      </c>
      <c r="AT96" s="107">
        <v>0</v>
      </c>
      <c r="AU96" s="107">
        <v>0</v>
      </c>
      <c r="AV96" s="107">
        <v>0</v>
      </c>
      <c r="AW96" s="107">
        <v>0</v>
      </c>
      <c r="AX96" s="107">
        <v>54.826999999999998</v>
      </c>
      <c r="AY96" s="107">
        <v>0</v>
      </c>
    </row>
    <row r="97" spans="1:52" s="13" customFormat="1" ht="12.75" customHeight="1" x14ac:dyDescent="0.2">
      <c r="A97" s="256" t="s">
        <v>233</v>
      </c>
      <c r="B97" s="256"/>
      <c r="C97" s="256"/>
      <c r="D97" s="114" t="s">
        <v>22</v>
      </c>
      <c r="E97" s="128">
        <v>140</v>
      </c>
      <c r="F97" s="145">
        <v>406.10199999999998</v>
      </c>
      <c r="G97" s="128"/>
      <c r="H97" s="163"/>
      <c r="J97" s="118"/>
      <c r="K97" s="119"/>
      <c r="L97" s="119"/>
      <c r="M97" s="119"/>
      <c r="N97" s="119"/>
      <c r="O97" s="120"/>
      <c r="P97" s="121"/>
      <c r="Q97" s="119"/>
      <c r="R97" s="119"/>
      <c r="S97" s="119"/>
      <c r="T97" s="119"/>
      <c r="U97" s="120"/>
      <c r="V97" s="122">
        <v>406.10199999999998</v>
      </c>
      <c r="Y97" s="107">
        <v>0</v>
      </c>
      <c r="Z97" s="107">
        <v>0</v>
      </c>
      <c r="AA97" s="107">
        <v>0</v>
      </c>
      <c r="AB97" s="107">
        <v>0</v>
      </c>
      <c r="AC97" s="107">
        <v>0</v>
      </c>
      <c r="AD97" s="107">
        <v>0</v>
      </c>
      <c r="AE97" s="107">
        <v>0</v>
      </c>
      <c r="AF97" s="107">
        <v>0</v>
      </c>
      <c r="AG97" s="107">
        <v>0</v>
      </c>
      <c r="AH97" s="107">
        <v>0</v>
      </c>
      <c r="AI97" s="107">
        <v>0</v>
      </c>
      <c r="AJ97" s="107">
        <v>0</v>
      </c>
      <c r="AK97" s="107">
        <v>0</v>
      </c>
      <c r="AL97" s="107">
        <v>0</v>
      </c>
      <c r="AM97" s="107">
        <v>0</v>
      </c>
      <c r="AN97" s="107">
        <v>0</v>
      </c>
      <c r="AO97" s="107">
        <v>0</v>
      </c>
      <c r="AP97" s="107">
        <v>0</v>
      </c>
      <c r="AQ97" s="107">
        <v>0</v>
      </c>
      <c r="AR97" s="107">
        <v>0</v>
      </c>
      <c r="AS97" s="107">
        <v>0</v>
      </c>
      <c r="AT97" s="107">
        <v>0</v>
      </c>
      <c r="AU97" s="107">
        <v>0</v>
      </c>
      <c r="AV97" s="107">
        <v>0</v>
      </c>
      <c r="AW97" s="107">
        <v>0</v>
      </c>
      <c r="AX97" s="107">
        <v>0</v>
      </c>
      <c r="AY97" s="107">
        <v>0</v>
      </c>
      <c r="AZ97" s="123"/>
    </row>
    <row r="98" spans="1:52" s="13" customFormat="1" ht="12.75" customHeight="1" outlineLevel="1" x14ac:dyDescent="0.2">
      <c r="A98" s="138">
        <v>19</v>
      </c>
      <c r="B98" s="254" t="s">
        <v>234</v>
      </c>
      <c r="C98" s="254"/>
      <c r="D98" s="254"/>
      <c r="E98" s="254"/>
      <c r="F98" s="254"/>
      <c r="G98" s="254"/>
      <c r="H98" s="254"/>
      <c r="J98" s="131"/>
      <c r="K98" s="132"/>
      <c r="L98" s="132"/>
      <c r="M98" s="132"/>
      <c r="N98" s="132"/>
      <c r="O98" s="133"/>
      <c r="P98" s="134"/>
      <c r="Q98" s="132"/>
      <c r="R98" s="132"/>
      <c r="S98" s="132"/>
      <c r="T98" s="132"/>
      <c r="U98" s="133"/>
      <c r="V98" s="102"/>
      <c r="Y98" s="107">
        <v>0</v>
      </c>
      <c r="Z98" s="107">
        <v>0</v>
      </c>
      <c r="AA98" s="107">
        <v>0</v>
      </c>
      <c r="AB98" s="107">
        <v>0</v>
      </c>
      <c r="AC98" s="107">
        <v>0</v>
      </c>
      <c r="AD98" s="107">
        <v>0</v>
      </c>
      <c r="AE98" s="107">
        <v>0</v>
      </c>
      <c r="AF98" s="107">
        <v>0</v>
      </c>
      <c r="AG98" s="107">
        <v>0</v>
      </c>
      <c r="AH98" s="107">
        <v>0</v>
      </c>
      <c r="AI98" s="107">
        <v>0</v>
      </c>
      <c r="AJ98" s="107">
        <v>0</v>
      </c>
      <c r="AK98" s="107">
        <v>0</v>
      </c>
      <c r="AL98" s="107">
        <v>0</v>
      </c>
      <c r="AM98" s="107">
        <v>0</v>
      </c>
      <c r="AN98" s="107">
        <v>0</v>
      </c>
      <c r="AO98" s="107">
        <v>0</v>
      </c>
      <c r="AP98" s="107">
        <v>0</v>
      </c>
      <c r="AQ98" s="107">
        <v>0</v>
      </c>
      <c r="AR98" s="107">
        <v>0</v>
      </c>
      <c r="AS98" s="107">
        <v>0</v>
      </c>
      <c r="AT98" s="107">
        <v>0</v>
      </c>
      <c r="AU98" s="107">
        <v>0</v>
      </c>
      <c r="AV98" s="107">
        <v>0</v>
      </c>
      <c r="AW98" s="107">
        <v>0</v>
      </c>
      <c r="AX98" s="107">
        <v>0</v>
      </c>
      <c r="AY98" s="107">
        <v>0</v>
      </c>
    </row>
    <row r="99" spans="1:52" s="13" customFormat="1" ht="12.75" customHeight="1" x14ac:dyDescent="0.2">
      <c r="A99" s="258" t="s">
        <v>235</v>
      </c>
      <c r="B99" s="258"/>
      <c r="C99" s="258"/>
      <c r="D99" s="114" t="s">
        <v>55</v>
      </c>
      <c r="E99" s="128">
        <v>0</v>
      </c>
      <c r="F99" s="145">
        <v>0</v>
      </c>
      <c r="G99" s="128"/>
      <c r="H99" s="163"/>
      <c r="J99" s="118"/>
      <c r="K99" s="119"/>
      <c r="L99" s="119"/>
      <c r="M99" s="119"/>
      <c r="N99" s="119"/>
      <c r="O99" s="120"/>
      <c r="P99" s="121"/>
      <c r="Q99" s="119"/>
      <c r="R99" s="119"/>
      <c r="S99" s="119"/>
      <c r="T99" s="119"/>
      <c r="U99" s="120"/>
      <c r="V99" s="122"/>
      <c r="Y99" s="107">
        <v>0</v>
      </c>
      <c r="Z99" s="107">
        <v>0</v>
      </c>
      <c r="AA99" s="107">
        <v>0</v>
      </c>
      <c r="AB99" s="107">
        <v>0</v>
      </c>
      <c r="AC99" s="107">
        <v>0</v>
      </c>
      <c r="AD99" s="107">
        <v>0</v>
      </c>
      <c r="AE99" s="107">
        <v>0</v>
      </c>
      <c r="AF99" s="107">
        <v>0</v>
      </c>
      <c r="AG99" s="107">
        <v>0</v>
      </c>
      <c r="AH99" s="107">
        <v>0</v>
      </c>
      <c r="AI99" s="107">
        <v>0</v>
      </c>
      <c r="AJ99" s="107">
        <v>0</v>
      </c>
      <c r="AK99" s="107">
        <v>0</v>
      </c>
      <c r="AL99" s="107">
        <v>0</v>
      </c>
      <c r="AM99" s="107">
        <v>0</v>
      </c>
      <c r="AN99" s="107">
        <v>0</v>
      </c>
      <c r="AO99" s="107">
        <v>0</v>
      </c>
      <c r="AP99" s="107">
        <v>0</v>
      </c>
      <c r="AQ99" s="107">
        <v>0</v>
      </c>
      <c r="AR99" s="107">
        <v>0</v>
      </c>
      <c r="AS99" s="107">
        <v>0</v>
      </c>
      <c r="AT99" s="107">
        <v>0</v>
      </c>
      <c r="AU99" s="107">
        <v>0</v>
      </c>
      <c r="AV99" s="107">
        <v>0</v>
      </c>
      <c r="AW99" s="107">
        <v>0</v>
      </c>
      <c r="AX99" s="107">
        <v>0</v>
      </c>
      <c r="AY99" s="107">
        <v>0</v>
      </c>
    </row>
    <row r="100" spans="1:52" ht="15" customHeight="1" x14ac:dyDescent="0.25">
      <c r="A100" s="90" t="s">
        <v>236</v>
      </c>
      <c r="B100" s="260" t="s">
        <v>237</v>
      </c>
      <c r="C100" s="260"/>
      <c r="D100" s="260"/>
      <c r="E100" s="260"/>
      <c r="F100" s="182">
        <v>1831.3719999999998</v>
      </c>
      <c r="G100" s="183"/>
      <c r="H100" s="184"/>
      <c r="I100" s="13"/>
      <c r="J100" s="185"/>
      <c r="K100" s="186"/>
      <c r="L100" s="186"/>
      <c r="M100" s="186"/>
      <c r="N100" s="186"/>
      <c r="O100" s="187"/>
      <c r="P100" s="188"/>
      <c r="Q100" s="186"/>
      <c r="R100" s="186"/>
      <c r="S100" s="186"/>
      <c r="T100" s="186"/>
      <c r="U100" s="187"/>
      <c r="V100" s="189"/>
      <c r="Y100" s="107">
        <v>0</v>
      </c>
      <c r="Z100" s="107">
        <v>0</v>
      </c>
      <c r="AA100" s="107">
        <v>0</v>
      </c>
      <c r="AB100" s="107">
        <v>0</v>
      </c>
      <c r="AC100" s="107">
        <v>0</v>
      </c>
      <c r="AD100" s="107">
        <v>0</v>
      </c>
      <c r="AE100" s="107">
        <v>0</v>
      </c>
      <c r="AF100" s="107">
        <v>0</v>
      </c>
      <c r="AG100" s="107">
        <v>0</v>
      </c>
      <c r="AH100" s="107">
        <v>0</v>
      </c>
      <c r="AI100" s="107">
        <v>0</v>
      </c>
      <c r="AJ100" s="107">
        <v>0</v>
      </c>
      <c r="AK100" s="107">
        <v>0</v>
      </c>
      <c r="AL100" s="107">
        <v>0</v>
      </c>
      <c r="AM100" s="107">
        <v>0</v>
      </c>
      <c r="AN100" s="107">
        <v>0</v>
      </c>
      <c r="AO100" s="107">
        <v>0</v>
      </c>
      <c r="AP100" s="107">
        <v>0</v>
      </c>
      <c r="AQ100" s="107">
        <v>0</v>
      </c>
      <c r="AR100" s="107">
        <v>0</v>
      </c>
      <c r="AS100" s="107">
        <v>0</v>
      </c>
      <c r="AT100" s="107">
        <v>0</v>
      </c>
      <c r="AU100" s="107">
        <v>0</v>
      </c>
      <c r="AV100" s="107">
        <v>0</v>
      </c>
      <c r="AW100" s="107">
        <v>0</v>
      </c>
      <c r="AX100" s="107">
        <v>0</v>
      </c>
      <c r="AY100" s="107">
        <v>0</v>
      </c>
    </row>
    <row r="101" spans="1:52" ht="25.5" customHeight="1" x14ac:dyDescent="0.25">
      <c r="A101" s="138" t="s">
        <v>82</v>
      </c>
      <c r="B101" s="254" t="s">
        <v>238</v>
      </c>
      <c r="C101" s="254"/>
      <c r="D101" s="254"/>
      <c r="E101" s="254"/>
      <c r="F101" s="254"/>
      <c r="G101" s="254"/>
      <c r="H101" s="254"/>
      <c r="I101" s="13"/>
      <c r="J101" s="131"/>
      <c r="K101" s="132"/>
      <c r="L101" s="132"/>
      <c r="M101" s="132"/>
      <c r="N101" s="132"/>
      <c r="O101" s="133"/>
      <c r="P101" s="134"/>
      <c r="Q101" s="132"/>
      <c r="R101" s="132"/>
      <c r="S101" s="132"/>
      <c r="T101" s="132"/>
      <c r="U101" s="133"/>
      <c r="V101" s="102"/>
      <c r="Y101" s="107">
        <v>0</v>
      </c>
      <c r="Z101" s="107">
        <v>0</v>
      </c>
      <c r="AA101" s="107">
        <v>0</v>
      </c>
      <c r="AB101" s="107">
        <v>0</v>
      </c>
      <c r="AC101" s="107">
        <v>0</v>
      </c>
      <c r="AD101" s="107">
        <v>0</v>
      </c>
      <c r="AE101" s="107">
        <v>0</v>
      </c>
      <c r="AF101" s="107">
        <v>0</v>
      </c>
      <c r="AG101" s="107">
        <v>0</v>
      </c>
      <c r="AH101" s="107">
        <v>0</v>
      </c>
      <c r="AI101" s="107">
        <v>0</v>
      </c>
      <c r="AJ101" s="107">
        <v>0</v>
      </c>
      <c r="AK101" s="107">
        <v>0</v>
      </c>
      <c r="AL101" s="107">
        <v>0</v>
      </c>
      <c r="AM101" s="107">
        <v>0</v>
      </c>
      <c r="AN101" s="107">
        <v>0</v>
      </c>
      <c r="AO101" s="107">
        <v>0</v>
      </c>
      <c r="AP101" s="107">
        <v>0</v>
      </c>
      <c r="AQ101" s="107">
        <v>0</v>
      </c>
      <c r="AR101" s="107">
        <v>0</v>
      </c>
      <c r="AS101" s="107">
        <v>0</v>
      </c>
      <c r="AT101" s="107">
        <v>0</v>
      </c>
      <c r="AU101" s="107">
        <v>0</v>
      </c>
      <c r="AV101" s="107">
        <v>0</v>
      </c>
      <c r="AW101" s="107">
        <v>0</v>
      </c>
      <c r="AX101" s="107">
        <v>0</v>
      </c>
      <c r="AY101" s="107">
        <v>0</v>
      </c>
    </row>
    <row r="102" spans="1:52" outlineLevel="1" x14ac:dyDescent="0.25">
      <c r="A102" s="181">
        <v>1</v>
      </c>
      <c r="B102" s="105" t="s">
        <v>138</v>
      </c>
      <c r="C102" s="105"/>
      <c r="D102" s="6" t="s">
        <v>31</v>
      </c>
      <c r="E102" s="6">
        <v>4</v>
      </c>
      <c r="F102" s="6">
        <v>19.553000000000001</v>
      </c>
      <c r="G102" s="6" t="s">
        <v>23</v>
      </c>
      <c r="H102" s="6" t="s">
        <v>24</v>
      </c>
      <c r="I102" s="13"/>
      <c r="J102" s="106">
        <v>0</v>
      </c>
      <c r="K102" s="107">
        <v>0</v>
      </c>
      <c r="L102" s="107">
        <v>0</v>
      </c>
      <c r="M102" s="107">
        <v>0</v>
      </c>
      <c r="N102" s="107">
        <v>19.553000000000001</v>
      </c>
      <c r="O102" s="108">
        <v>0</v>
      </c>
      <c r="P102" s="109">
        <v>0</v>
      </c>
      <c r="Q102" s="107">
        <v>0</v>
      </c>
      <c r="R102" s="107">
        <v>0</v>
      </c>
      <c r="S102" s="107">
        <v>0</v>
      </c>
      <c r="T102" s="107">
        <v>0</v>
      </c>
      <c r="U102" s="107">
        <v>0</v>
      </c>
      <c r="V102" s="127"/>
      <c r="Y102" s="107">
        <v>0</v>
      </c>
      <c r="Z102" s="107">
        <v>0</v>
      </c>
      <c r="AA102" s="107">
        <v>0</v>
      </c>
      <c r="AB102" s="107">
        <v>0</v>
      </c>
      <c r="AC102" s="107">
        <v>19.553000000000001</v>
      </c>
      <c r="AD102" s="107">
        <v>0</v>
      </c>
      <c r="AE102" s="107">
        <v>0</v>
      </c>
      <c r="AF102" s="107">
        <v>0</v>
      </c>
      <c r="AG102" s="107">
        <v>0</v>
      </c>
      <c r="AH102" s="107">
        <v>0</v>
      </c>
      <c r="AI102" s="107">
        <v>0</v>
      </c>
      <c r="AJ102" s="107">
        <v>0</v>
      </c>
      <c r="AK102" s="107">
        <v>0</v>
      </c>
      <c r="AL102" s="107">
        <v>0</v>
      </c>
      <c r="AM102" s="107">
        <v>0</v>
      </c>
      <c r="AN102" s="107">
        <v>0</v>
      </c>
      <c r="AO102" s="107">
        <v>0</v>
      </c>
      <c r="AP102" s="107">
        <v>0</v>
      </c>
      <c r="AQ102" s="107">
        <v>0</v>
      </c>
      <c r="AR102" s="107">
        <v>0</v>
      </c>
      <c r="AS102" s="107">
        <v>0</v>
      </c>
      <c r="AT102" s="107">
        <v>0</v>
      </c>
      <c r="AU102" s="107">
        <v>0</v>
      </c>
      <c r="AV102" s="107">
        <v>0</v>
      </c>
      <c r="AW102" s="107">
        <v>0</v>
      </c>
      <c r="AX102" s="107">
        <v>0</v>
      </c>
      <c r="AY102" s="107">
        <v>0</v>
      </c>
    </row>
    <row r="103" spans="1:52" outlineLevel="1" x14ac:dyDescent="0.25">
      <c r="A103" s="181">
        <v>2</v>
      </c>
      <c r="B103" s="105" t="s">
        <v>144</v>
      </c>
      <c r="C103" s="105"/>
      <c r="D103" s="6" t="s">
        <v>31</v>
      </c>
      <c r="E103" s="6">
        <v>131</v>
      </c>
      <c r="F103" s="6">
        <v>95.7</v>
      </c>
      <c r="G103" s="6" t="s">
        <v>28</v>
      </c>
      <c r="H103" s="6" t="s">
        <v>24</v>
      </c>
      <c r="I103" s="13"/>
      <c r="J103" s="106">
        <v>0</v>
      </c>
      <c r="K103" s="107">
        <v>0</v>
      </c>
      <c r="L103" s="107">
        <v>0</v>
      </c>
      <c r="M103" s="107">
        <v>0</v>
      </c>
      <c r="N103" s="107">
        <v>29.12</v>
      </c>
      <c r="O103" s="108">
        <v>0</v>
      </c>
      <c r="P103" s="109">
        <v>0</v>
      </c>
      <c r="Q103" s="107">
        <v>0</v>
      </c>
      <c r="R103" s="107">
        <v>66.58</v>
      </c>
      <c r="S103" s="107">
        <v>0</v>
      </c>
      <c r="T103" s="107">
        <v>0</v>
      </c>
      <c r="U103" s="107">
        <v>0</v>
      </c>
      <c r="V103" s="127"/>
      <c r="Y103" s="107">
        <v>0</v>
      </c>
      <c r="Z103" s="107">
        <v>0</v>
      </c>
      <c r="AA103" s="107">
        <v>0</v>
      </c>
      <c r="AB103" s="107">
        <v>0</v>
      </c>
      <c r="AC103" s="107">
        <v>0</v>
      </c>
      <c r="AD103" s="107">
        <v>0</v>
      </c>
      <c r="AE103" s="107">
        <v>0</v>
      </c>
      <c r="AF103" s="107">
        <v>0</v>
      </c>
      <c r="AG103" s="107">
        <v>0</v>
      </c>
      <c r="AH103" s="107">
        <v>0</v>
      </c>
      <c r="AI103" s="107">
        <v>95.7</v>
      </c>
      <c r="AJ103" s="107">
        <v>0</v>
      </c>
      <c r="AK103" s="107">
        <v>0</v>
      </c>
      <c r="AL103" s="107">
        <v>0</v>
      </c>
      <c r="AM103" s="107">
        <v>0</v>
      </c>
      <c r="AN103" s="107">
        <v>0</v>
      </c>
      <c r="AO103" s="107">
        <v>0</v>
      </c>
      <c r="AP103" s="107">
        <v>0</v>
      </c>
      <c r="AQ103" s="107">
        <v>0</v>
      </c>
      <c r="AR103" s="107">
        <v>0</v>
      </c>
      <c r="AS103" s="107">
        <v>0</v>
      </c>
      <c r="AT103" s="107">
        <v>0</v>
      </c>
      <c r="AU103" s="107">
        <v>0</v>
      </c>
      <c r="AV103" s="107">
        <v>0</v>
      </c>
      <c r="AW103" s="107">
        <v>0</v>
      </c>
      <c r="AX103" s="107">
        <v>0</v>
      </c>
      <c r="AY103" s="107">
        <v>0</v>
      </c>
    </row>
    <row r="104" spans="1:52" ht="29.25" customHeight="1" x14ac:dyDescent="0.25">
      <c r="A104" s="256" t="s">
        <v>239</v>
      </c>
      <c r="B104" s="256"/>
      <c r="C104" s="256"/>
      <c r="D104" s="114" t="s">
        <v>31</v>
      </c>
      <c r="E104" s="128">
        <v>135</v>
      </c>
      <c r="F104" s="145">
        <v>115.253</v>
      </c>
      <c r="G104" s="128"/>
      <c r="H104" s="163"/>
      <c r="I104" s="13"/>
      <c r="J104" s="118"/>
      <c r="K104" s="119"/>
      <c r="L104" s="119"/>
      <c r="M104" s="119"/>
      <c r="N104" s="119"/>
      <c r="O104" s="120"/>
      <c r="P104" s="121"/>
      <c r="Q104" s="119"/>
      <c r="R104" s="119"/>
      <c r="S104" s="119"/>
      <c r="T104" s="119"/>
      <c r="U104" s="120"/>
      <c r="V104" s="122">
        <v>115.253</v>
      </c>
      <c r="Y104" s="107">
        <v>0</v>
      </c>
      <c r="Z104" s="107">
        <v>0</v>
      </c>
      <c r="AA104" s="107">
        <v>0</v>
      </c>
      <c r="AB104" s="107">
        <v>0</v>
      </c>
      <c r="AC104" s="107">
        <v>0</v>
      </c>
      <c r="AD104" s="107">
        <v>0</v>
      </c>
      <c r="AE104" s="107">
        <v>0</v>
      </c>
      <c r="AF104" s="107">
        <v>0</v>
      </c>
      <c r="AG104" s="107">
        <v>0</v>
      </c>
      <c r="AH104" s="107">
        <v>0</v>
      </c>
      <c r="AI104" s="107">
        <v>0</v>
      </c>
      <c r="AJ104" s="107">
        <v>0</v>
      </c>
      <c r="AK104" s="107">
        <v>0</v>
      </c>
      <c r="AL104" s="107">
        <v>0</v>
      </c>
      <c r="AM104" s="107">
        <v>0</v>
      </c>
      <c r="AN104" s="107">
        <v>0</v>
      </c>
      <c r="AO104" s="107">
        <v>0</v>
      </c>
      <c r="AP104" s="107">
        <v>0</v>
      </c>
      <c r="AQ104" s="107">
        <v>0</v>
      </c>
      <c r="AR104" s="107">
        <v>0</v>
      </c>
      <c r="AS104" s="107">
        <v>0</v>
      </c>
      <c r="AT104" s="107">
        <v>0</v>
      </c>
      <c r="AU104" s="107">
        <v>0</v>
      </c>
      <c r="AV104" s="107">
        <v>0</v>
      </c>
      <c r="AW104" s="107">
        <v>0</v>
      </c>
      <c r="AX104" s="107">
        <v>0</v>
      </c>
      <c r="AY104" s="107">
        <v>0</v>
      </c>
      <c r="AZ104" s="123"/>
    </row>
    <row r="105" spans="1:52" s="13" customFormat="1" ht="25.5" customHeight="1" outlineLevel="1" x14ac:dyDescent="0.2">
      <c r="A105" s="138" t="s">
        <v>66</v>
      </c>
      <c r="B105" s="254" t="s">
        <v>240</v>
      </c>
      <c r="C105" s="254"/>
      <c r="D105" s="254"/>
      <c r="E105" s="254"/>
      <c r="F105" s="254"/>
      <c r="G105" s="254"/>
      <c r="H105" s="254"/>
      <c r="J105" s="131"/>
      <c r="K105" s="132"/>
      <c r="L105" s="132"/>
      <c r="M105" s="132"/>
      <c r="N105" s="132"/>
      <c r="O105" s="133"/>
      <c r="P105" s="134"/>
      <c r="Q105" s="132"/>
      <c r="R105" s="132"/>
      <c r="S105" s="132"/>
      <c r="T105" s="132"/>
      <c r="U105" s="133"/>
      <c r="V105" s="102"/>
      <c r="Y105" s="107">
        <v>0</v>
      </c>
      <c r="Z105" s="107">
        <v>0</v>
      </c>
      <c r="AA105" s="107">
        <v>0</v>
      </c>
      <c r="AB105" s="107">
        <v>0</v>
      </c>
      <c r="AC105" s="107">
        <v>0</v>
      </c>
      <c r="AD105" s="107">
        <v>0</v>
      </c>
      <c r="AE105" s="107">
        <v>0</v>
      </c>
      <c r="AF105" s="107">
        <v>0</v>
      </c>
      <c r="AG105" s="107">
        <v>0</v>
      </c>
      <c r="AH105" s="107">
        <v>0</v>
      </c>
      <c r="AI105" s="107">
        <v>0</v>
      </c>
      <c r="AJ105" s="107">
        <v>0</v>
      </c>
      <c r="AK105" s="107">
        <v>0</v>
      </c>
      <c r="AL105" s="107">
        <v>0</v>
      </c>
      <c r="AM105" s="107">
        <v>0</v>
      </c>
      <c r="AN105" s="107">
        <v>0</v>
      </c>
      <c r="AO105" s="107">
        <v>0</v>
      </c>
      <c r="AP105" s="107">
        <v>0</v>
      </c>
      <c r="AQ105" s="107">
        <v>0</v>
      </c>
      <c r="AR105" s="107">
        <v>0</v>
      </c>
      <c r="AS105" s="107">
        <v>0</v>
      </c>
      <c r="AT105" s="107">
        <v>0</v>
      </c>
      <c r="AU105" s="107">
        <v>0</v>
      </c>
      <c r="AV105" s="107">
        <v>0</v>
      </c>
      <c r="AW105" s="107">
        <v>0</v>
      </c>
      <c r="AX105" s="107">
        <v>0</v>
      </c>
      <c r="AY105" s="107">
        <v>0</v>
      </c>
    </row>
    <row r="106" spans="1:52" s="13" customFormat="1" ht="12.75" outlineLevel="1" x14ac:dyDescent="0.2">
      <c r="A106" s="6">
        <v>1</v>
      </c>
      <c r="B106" s="105" t="s">
        <v>134</v>
      </c>
      <c r="C106" s="105"/>
      <c r="D106" s="6" t="s">
        <v>31</v>
      </c>
      <c r="E106" s="6">
        <v>30</v>
      </c>
      <c r="F106" s="6">
        <v>128.31299999999999</v>
      </c>
      <c r="G106" s="6" t="s">
        <v>35</v>
      </c>
      <c r="H106" s="6" t="s">
        <v>24</v>
      </c>
      <c r="J106" s="106">
        <v>128.31299999999999</v>
      </c>
      <c r="K106" s="107">
        <v>0</v>
      </c>
      <c r="L106" s="107">
        <v>0</v>
      </c>
      <c r="M106" s="107">
        <v>0</v>
      </c>
      <c r="N106" s="107">
        <v>0</v>
      </c>
      <c r="O106" s="108">
        <v>0</v>
      </c>
      <c r="P106" s="109">
        <v>0</v>
      </c>
      <c r="Q106" s="107">
        <v>0</v>
      </c>
      <c r="R106" s="107">
        <v>0</v>
      </c>
      <c r="S106" s="107">
        <v>0</v>
      </c>
      <c r="T106" s="107">
        <v>0</v>
      </c>
      <c r="U106" s="107">
        <v>0</v>
      </c>
      <c r="V106" s="127"/>
      <c r="Y106" s="107">
        <v>128.31299999999999</v>
      </c>
      <c r="Z106" s="107">
        <v>0</v>
      </c>
      <c r="AA106" s="107">
        <v>0</v>
      </c>
      <c r="AB106" s="107">
        <v>0</v>
      </c>
      <c r="AC106" s="107">
        <v>0</v>
      </c>
      <c r="AD106" s="107">
        <v>0</v>
      </c>
      <c r="AE106" s="107">
        <v>0</v>
      </c>
      <c r="AF106" s="107">
        <v>0</v>
      </c>
      <c r="AG106" s="107">
        <v>0</v>
      </c>
      <c r="AH106" s="107">
        <v>0</v>
      </c>
      <c r="AI106" s="107">
        <v>0</v>
      </c>
      <c r="AJ106" s="107">
        <v>0</v>
      </c>
      <c r="AK106" s="107">
        <v>0</v>
      </c>
      <c r="AL106" s="107">
        <v>0</v>
      </c>
      <c r="AM106" s="107">
        <v>0</v>
      </c>
      <c r="AN106" s="107">
        <v>0</v>
      </c>
      <c r="AO106" s="107">
        <v>0</v>
      </c>
      <c r="AP106" s="107">
        <v>0</v>
      </c>
      <c r="AQ106" s="107">
        <v>0</v>
      </c>
      <c r="AR106" s="107">
        <v>0</v>
      </c>
      <c r="AS106" s="107">
        <v>0</v>
      </c>
      <c r="AT106" s="107">
        <v>0</v>
      </c>
      <c r="AU106" s="107">
        <v>0</v>
      </c>
      <c r="AV106" s="107">
        <v>0</v>
      </c>
      <c r="AW106" s="107">
        <v>0</v>
      </c>
      <c r="AX106" s="107">
        <v>0</v>
      </c>
      <c r="AY106" s="107">
        <v>0</v>
      </c>
    </row>
    <row r="107" spans="1:52" s="13" customFormat="1" ht="12.75" outlineLevel="1" x14ac:dyDescent="0.2">
      <c r="A107" s="6">
        <v>2</v>
      </c>
      <c r="B107" s="105" t="s">
        <v>137</v>
      </c>
      <c r="C107" s="105"/>
      <c r="D107" s="6" t="s">
        <v>31</v>
      </c>
      <c r="E107" s="6">
        <v>12</v>
      </c>
      <c r="F107" s="6">
        <v>57.161000000000001</v>
      </c>
      <c r="G107" s="6" t="s">
        <v>23</v>
      </c>
      <c r="H107" s="6" t="s">
        <v>24</v>
      </c>
      <c r="J107" s="106">
        <v>0</v>
      </c>
      <c r="K107" s="107">
        <v>0</v>
      </c>
      <c r="L107" s="107">
        <v>0</v>
      </c>
      <c r="M107" s="107">
        <v>0</v>
      </c>
      <c r="N107" s="107">
        <v>57.161000000000001</v>
      </c>
      <c r="O107" s="108">
        <v>0</v>
      </c>
      <c r="P107" s="109">
        <v>0</v>
      </c>
      <c r="Q107" s="107">
        <v>0</v>
      </c>
      <c r="R107" s="107">
        <v>0</v>
      </c>
      <c r="S107" s="107">
        <v>0</v>
      </c>
      <c r="T107" s="107">
        <v>0</v>
      </c>
      <c r="U107" s="107">
        <v>0</v>
      </c>
      <c r="V107" s="127"/>
      <c r="Y107" s="107">
        <v>0</v>
      </c>
      <c r="Z107" s="107">
        <v>0</v>
      </c>
      <c r="AA107" s="107">
        <v>0</v>
      </c>
      <c r="AB107" s="107">
        <v>57.161000000000001</v>
      </c>
      <c r="AC107" s="107">
        <v>0</v>
      </c>
      <c r="AD107" s="107">
        <v>0</v>
      </c>
      <c r="AE107" s="107">
        <v>0</v>
      </c>
      <c r="AF107" s="107">
        <v>0</v>
      </c>
      <c r="AG107" s="107">
        <v>0</v>
      </c>
      <c r="AH107" s="107">
        <v>0</v>
      </c>
      <c r="AI107" s="107">
        <v>0</v>
      </c>
      <c r="AJ107" s="107">
        <v>0</v>
      </c>
      <c r="AK107" s="107">
        <v>0</v>
      </c>
      <c r="AL107" s="107">
        <v>0</v>
      </c>
      <c r="AM107" s="107">
        <v>0</v>
      </c>
      <c r="AN107" s="107">
        <v>0</v>
      </c>
      <c r="AO107" s="107">
        <v>0</v>
      </c>
      <c r="AP107" s="107">
        <v>0</v>
      </c>
      <c r="AQ107" s="107">
        <v>0</v>
      </c>
      <c r="AR107" s="107">
        <v>0</v>
      </c>
      <c r="AS107" s="107">
        <v>0</v>
      </c>
      <c r="AT107" s="107">
        <v>0</v>
      </c>
      <c r="AU107" s="107">
        <v>0</v>
      </c>
      <c r="AV107" s="107">
        <v>0</v>
      </c>
      <c r="AW107" s="107">
        <v>0</v>
      </c>
      <c r="AX107" s="107">
        <v>0</v>
      </c>
      <c r="AY107" s="107">
        <v>0</v>
      </c>
    </row>
    <row r="108" spans="1:52" s="13" customFormat="1" ht="12.75" outlineLevel="1" x14ac:dyDescent="0.2">
      <c r="A108" s="6">
        <v>3</v>
      </c>
      <c r="B108" s="105" t="s">
        <v>138</v>
      </c>
      <c r="C108" s="105"/>
      <c r="D108" s="6" t="s">
        <v>31</v>
      </c>
      <c r="E108" s="6">
        <v>13</v>
      </c>
      <c r="F108" s="6">
        <v>71.584000000000003</v>
      </c>
      <c r="G108" s="6" t="s">
        <v>23</v>
      </c>
      <c r="H108" s="6" t="s">
        <v>24</v>
      </c>
      <c r="J108" s="106">
        <v>0</v>
      </c>
      <c r="K108" s="107">
        <v>0</v>
      </c>
      <c r="L108" s="107">
        <v>0</v>
      </c>
      <c r="M108" s="107">
        <v>0</v>
      </c>
      <c r="N108" s="107">
        <v>71.584000000000003</v>
      </c>
      <c r="O108" s="108">
        <v>0</v>
      </c>
      <c r="P108" s="109">
        <v>0</v>
      </c>
      <c r="Q108" s="107">
        <v>0</v>
      </c>
      <c r="R108" s="107">
        <v>0</v>
      </c>
      <c r="S108" s="107">
        <v>0</v>
      </c>
      <c r="T108" s="107">
        <v>0</v>
      </c>
      <c r="U108" s="107">
        <v>0</v>
      </c>
      <c r="V108" s="127"/>
      <c r="Y108" s="107">
        <v>0</v>
      </c>
      <c r="Z108" s="107">
        <v>0</v>
      </c>
      <c r="AA108" s="107">
        <v>0</v>
      </c>
      <c r="AB108" s="107">
        <v>0</v>
      </c>
      <c r="AC108" s="107">
        <v>71.584000000000003</v>
      </c>
      <c r="AD108" s="107">
        <v>0</v>
      </c>
      <c r="AE108" s="107">
        <v>0</v>
      </c>
      <c r="AF108" s="107">
        <v>0</v>
      </c>
      <c r="AG108" s="107">
        <v>0</v>
      </c>
      <c r="AH108" s="107">
        <v>0</v>
      </c>
      <c r="AI108" s="107">
        <v>0</v>
      </c>
      <c r="AJ108" s="107">
        <v>0</v>
      </c>
      <c r="AK108" s="107">
        <v>0</v>
      </c>
      <c r="AL108" s="107">
        <v>0</v>
      </c>
      <c r="AM108" s="107">
        <v>0</v>
      </c>
      <c r="AN108" s="107">
        <v>0</v>
      </c>
      <c r="AO108" s="107">
        <v>0</v>
      </c>
      <c r="AP108" s="107">
        <v>0</v>
      </c>
      <c r="AQ108" s="107">
        <v>0</v>
      </c>
      <c r="AR108" s="107">
        <v>0</v>
      </c>
      <c r="AS108" s="107">
        <v>0</v>
      </c>
      <c r="AT108" s="107">
        <v>0</v>
      </c>
      <c r="AU108" s="107">
        <v>0</v>
      </c>
      <c r="AV108" s="107">
        <v>0</v>
      </c>
      <c r="AW108" s="107">
        <v>0</v>
      </c>
      <c r="AX108" s="107">
        <v>0</v>
      </c>
      <c r="AY108" s="107">
        <v>0</v>
      </c>
    </row>
    <row r="109" spans="1:52" s="13" customFormat="1" ht="12.75" outlineLevel="1" x14ac:dyDescent="0.2">
      <c r="A109" s="6">
        <v>4</v>
      </c>
      <c r="B109" s="105" t="s">
        <v>144</v>
      </c>
      <c r="C109" s="105"/>
      <c r="D109" s="6" t="s">
        <v>31</v>
      </c>
      <c r="E109" s="6">
        <v>125</v>
      </c>
      <c r="F109" s="6">
        <v>66.58</v>
      </c>
      <c r="G109" s="6" t="s">
        <v>28</v>
      </c>
      <c r="H109" s="6" t="s">
        <v>24</v>
      </c>
      <c r="J109" s="106">
        <v>0</v>
      </c>
      <c r="K109" s="107">
        <v>0</v>
      </c>
      <c r="L109" s="107">
        <v>0</v>
      </c>
      <c r="M109" s="107">
        <v>0</v>
      </c>
      <c r="N109" s="107">
        <v>0</v>
      </c>
      <c r="O109" s="108">
        <v>0</v>
      </c>
      <c r="P109" s="109">
        <v>0</v>
      </c>
      <c r="Q109" s="107">
        <v>0</v>
      </c>
      <c r="R109" s="107">
        <v>66.58</v>
      </c>
      <c r="S109" s="107">
        <v>0</v>
      </c>
      <c r="T109" s="107">
        <v>0</v>
      </c>
      <c r="U109" s="107">
        <v>0</v>
      </c>
      <c r="V109" s="127"/>
      <c r="Y109" s="107">
        <v>0</v>
      </c>
      <c r="Z109" s="107">
        <v>0</v>
      </c>
      <c r="AA109" s="107">
        <v>0</v>
      </c>
      <c r="AB109" s="107">
        <v>0</v>
      </c>
      <c r="AC109" s="107">
        <v>0</v>
      </c>
      <c r="AD109" s="107">
        <v>0</v>
      </c>
      <c r="AE109" s="107">
        <v>0</v>
      </c>
      <c r="AF109" s="107">
        <v>0</v>
      </c>
      <c r="AG109" s="107">
        <v>0</v>
      </c>
      <c r="AH109" s="107">
        <v>0</v>
      </c>
      <c r="AI109" s="107">
        <v>66.58</v>
      </c>
      <c r="AJ109" s="107">
        <v>0</v>
      </c>
      <c r="AK109" s="107">
        <v>0</v>
      </c>
      <c r="AL109" s="107">
        <v>0</v>
      </c>
      <c r="AM109" s="107">
        <v>0</v>
      </c>
      <c r="AN109" s="107">
        <v>0</v>
      </c>
      <c r="AO109" s="107">
        <v>0</v>
      </c>
      <c r="AP109" s="107">
        <v>0</v>
      </c>
      <c r="AQ109" s="107">
        <v>0</v>
      </c>
      <c r="AR109" s="107">
        <v>0</v>
      </c>
      <c r="AS109" s="107">
        <v>0</v>
      </c>
      <c r="AT109" s="107">
        <v>0</v>
      </c>
      <c r="AU109" s="107">
        <v>0</v>
      </c>
      <c r="AV109" s="107">
        <v>0</v>
      </c>
      <c r="AW109" s="107">
        <v>0</v>
      </c>
      <c r="AX109" s="107">
        <v>0</v>
      </c>
      <c r="AY109" s="107">
        <v>0</v>
      </c>
    </row>
    <row r="110" spans="1:52" s="13" customFormat="1" ht="12.75" outlineLevel="1" x14ac:dyDescent="0.2">
      <c r="A110" s="6">
        <v>5</v>
      </c>
      <c r="B110" s="105" t="s">
        <v>149</v>
      </c>
      <c r="C110" s="105"/>
      <c r="D110" s="6" t="s">
        <v>31</v>
      </c>
      <c r="E110" s="6">
        <v>4</v>
      </c>
      <c r="F110" s="6">
        <v>19.254000000000001</v>
      </c>
      <c r="G110" s="6" t="s">
        <v>38</v>
      </c>
      <c r="H110" s="6" t="s">
        <v>24</v>
      </c>
      <c r="J110" s="106">
        <v>0</v>
      </c>
      <c r="K110" s="107">
        <v>0</v>
      </c>
      <c r="L110" s="107">
        <v>0</v>
      </c>
      <c r="M110" s="107">
        <v>0</v>
      </c>
      <c r="N110" s="107">
        <v>0</v>
      </c>
      <c r="O110" s="108">
        <v>19.254000000000001</v>
      </c>
      <c r="P110" s="109">
        <v>0</v>
      </c>
      <c r="Q110" s="107">
        <v>0</v>
      </c>
      <c r="R110" s="107">
        <v>0</v>
      </c>
      <c r="S110" s="107">
        <v>0</v>
      </c>
      <c r="T110" s="107">
        <v>0</v>
      </c>
      <c r="U110" s="107">
        <v>0</v>
      </c>
      <c r="V110" s="127"/>
      <c r="Y110" s="107">
        <v>0</v>
      </c>
      <c r="Z110" s="107">
        <v>0</v>
      </c>
      <c r="AA110" s="107">
        <v>0</v>
      </c>
      <c r="AB110" s="107">
        <v>0</v>
      </c>
      <c r="AC110" s="107">
        <v>0</v>
      </c>
      <c r="AD110" s="107">
        <v>0</v>
      </c>
      <c r="AE110" s="107">
        <v>0</v>
      </c>
      <c r="AF110" s="107">
        <v>0</v>
      </c>
      <c r="AG110" s="107">
        <v>0</v>
      </c>
      <c r="AH110" s="107">
        <v>0</v>
      </c>
      <c r="AI110" s="107">
        <v>0</v>
      </c>
      <c r="AJ110" s="107">
        <v>0</v>
      </c>
      <c r="AK110" s="107">
        <v>0</v>
      </c>
      <c r="AL110" s="107">
        <v>0</v>
      </c>
      <c r="AM110" s="107">
        <v>0</v>
      </c>
      <c r="AN110" s="107">
        <v>19.254000000000001</v>
      </c>
      <c r="AO110" s="107">
        <v>0</v>
      </c>
      <c r="AP110" s="107">
        <v>0</v>
      </c>
      <c r="AQ110" s="107">
        <v>0</v>
      </c>
      <c r="AR110" s="107">
        <v>0</v>
      </c>
      <c r="AS110" s="107">
        <v>0</v>
      </c>
      <c r="AT110" s="107">
        <v>0</v>
      </c>
      <c r="AU110" s="107">
        <v>0</v>
      </c>
      <c r="AV110" s="107">
        <v>0</v>
      </c>
      <c r="AW110" s="107">
        <v>0</v>
      </c>
      <c r="AX110" s="107">
        <v>0</v>
      </c>
      <c r="AY110" s="107">
        <v>0</v>
      </c>
    </row>
    <row r="111" spans="1:52" s="13" customFormat="1" ht="12.75" outlineLevel="1" x14ac:dyDescent="0.2">
      <c r="A111" s="6">
        <v>6</v>
      </c>
      <c r="B111" s="105" t="s">
        <v>150</v>
      </c>
      <c r="C111" s="105"/>
      <c r="D111" s="6" t="s">
        <v>31</v>
      </c>
      <c r="E111" s="6">
        <v>8</v>
      </c>
      <c r="F111" s="6">
        <v>35.110999999999997</v>
      </c>
      <c r="G111" s="6" t="s">
        <v>38</v>
      </c>
      <c r="H111" s="6" t="s">
        <v>24</v>
      </c>
      <c r="J111" s="106">
        <v>0</v>
      </c>
      <c r="K111" s="107">
        <v>0</v>
      </c>
      <c r="L111" s="107">
        <v>0</v>
      </c>
      <c r="M111" s="107">
        <v>0</v>
      </c>
      <c r="N111" s="107">
        <v>0</v>
      </c>
      <c r="O111" s="108">
        <v>35.110999999999997</v>
      </c>
      <c r="P111" s="109">
        <v>0</v>
      </c>
      <c r="Q111" s="107">
        <v>0</v>
      </c>
      <c r="R111" s="107">
        <v>0</v>
      </c>
      <c r="S111" s="107">
        <v>0</v>
      </c>
      <c r="T111" s="107">
        <v>0</v>
      </c>
      <c r="U111" s="107">
        <v>0</v>
      </c>
      <c r="V111" s="127"/>
      <c r="Y111" s="107">
        <v>0</v>
      </c>
      <c r="Z111" s="107">
        <v>0</v>
      </c>
      <c r="AA111" s="107">
        <v>0</v>
      </c>
      <c r="AB111" s="107">
        <v>0</v>
      </c>
      <c r="AC111" s="107">
        <v>0</v>
      </c>
      <c r="AD111" s="107">
        <v>0</v>
      </c>
      <c r="AE111" s="107">
        <v>0</v>
      </c>
      <c r="AF111" s="107">
        <v>0</v>
      </c>
      <c r="AG111" s="107">
        <v>0</v>
      </c>
      <c r="AH111" s="107">
        <v>0</v>
      </c>
      <c r="AI111" s="107">
        <v>0</v>
      </c>
      <c r="AJ111" s="107">
        <v>0</v>
      </c>
      <c r="AK111" s="107">
        <v>0</v>
      </c>
      <c r="AL111" s="107">
        <v>0</v>
      </c>
      <c r="AM111" s="107">
        <v>0</v>
      </c>
      <c r="AN111" s="107">
        <v>0</v>
      </c>
      <c r="AO111" s="107">
        <v>35.110999999999997</v>
      </c>
      <c r="AP111" s="107">
        <v>0</v>
      </c>
      <c r="AQ111" s="107">
        <v>0</v>
      </c>
      <c r="AR111" s="107">
        <v>0</v>
      </c>
      <c r="AS111" s="107">
        <v>0</v>
      </c>
      <c r="AT111" s="107">
        <v>0</v>
      </c>
      <c r="AU111" s="107">
        <v>0</v>
      </c>
      <c r="AV111" s="107">
        <v>0</v>
      </c>
      <c r="AW111" s="107">
        <v>0</v>
      </c>
      <c r="AX111" s="107">
        <v>0</v>
      </c>
      <c r="AY111" s="107">
        <v>0</v>
      </c>
    </row>
    <row r="112" spans="1:52" s="13" customFormat="1" ht="12.75" outlineLevel="1" x14ac:dyDescent="0.2">
      <c r="A112" s="6">
        <v>7</v>
      </c>
      <c r="B112" s="105" t="s">
        <v>160</v>
      </c>
      <c r="C112" s="105"/>
      <c r="D112" s="6" t="s">
        <v>31</v>
      </c>
      <c r="E112" s="6">
        <v>26</v>
      </c>
      <c r="F112" s="6">
        <v>119.074</v>
      </c>
      <c r="G112" s="6" t="s">
        <v>23</v>
      </c>
      <c r="H112" s="6" t="s">
        <v>24</v>
      </c>
      <c r="J112" s="106">
        <v>0</v>
      </c>
      <c r="K112" s="107">
        <v>0</v>
      </c>
      <c r="L112" s="107">
        <v>0</v>
      </c>
      <c r="M112" s="107">
        <v>0</v>
      </c>
      <c r="N112" s="107">
        <v>119.074</v>
      </c>
      <c r="O112" s="108">
        <v>0</v>
      </c>
      <c r="P112" s="109">
        <v>0</v>
      </c>
      <c r="Q112" s="107">
        <v>0</v>
      </c>
      <c r="R112" s="107">
        <v>0</v>
      </c>
      <c r="S112" s="107">
        <v>0</v>
      </c>
      <c r="T112" s="107">
        <v>0</v>
      </c>
      <c r="U112" s="107">
        <v>0</v>
      </c>
      <c r="V112" s="127"/>
      <c r="Y112" s="107">
        <v>0</v>
      </c>
      <c r="Z112" s="107">
        <v>0</v>
      </c>
      <c r="AA112" s="107">
        <v>0</v>
      </c>
      <c r="AB112" s="107">
        <v>0</v>
      </c>
      <c r="AC112" s="107">
        <v>0</v>
      </c>
      <c r="AD112" s="107">
        <v>0</v>
      </c>
      <c r="AE112" s="107">
        <v>0</v>
      </c>
      <c r="AF112" s="107">
        <v>0</v>
      </c>
      <c r="AG112" s="107">
        <v>0</v>
      </c>
      <c r="AH112" s="107">
        <v>0</v>
      </c>
      <c r="AI112" s="107">
        <v>0</v>
      </c>
      <c r="AJ112" s="107">
        <v>0</v>
      </c>
      <c r="AK112" s="107">
        <v>0</v>
      </c>
      <c r="AL112" s="107">
        <v>0</v>
      </c>
      <c r="AM112" s="107">
        <v>0</v>
      </c>
      <c r="AN112" s="107">
        <v>0</v>
      </c>
      <c r="AO112" s="107">
        <v>0</v>
      </c>
      <c r="AP112" s="107">
        <v>0</v>
      </c>
      <c r="AQ112" s="107">
        <v>0</v>
      </c>
      <c r="AR112" s="107">
        <v>0</v>
      </c>
      <c r="AS112" s="107">
        <v>0</v>
      </c>
      <c r="AT112" s="107">
        <v>0</v>
      </c>
      <c r="AU112" s="107">
        <v>0</v>
      </c>
      <c r="AV112" s="107">
        <v>0</v>
      </c>
      <c r="AW112" s="107">
        <v>119.074</v>
      </c>
      <c r="AX112" s="107">
        <v>0</v>
      </c>
      <c r="AY112" s="107">
        <v>0</v>
      </c>
    </row>
    <row r="113" spans="1:52" s="13" customFormat="1" ht="12.75" customHeight="1" x14ac:dyDescent="0.2">
      <c r="A113" s="256" t="s">
        <v>241</v>
      </c>
      <c r="B113" s="256"/>
      <c r="C113" s="256"/>
      <c r="D113" s="114" t="s">
        <v>31</v>
      </c>
      <c r="E113" s="128">
        <v>218</v>
      </c>
      <c r="F113" s="145">
        <v>497.077</v>
      </c>
      <c r="G113" s="128"/>
      <c r="H113" s="163"/>
      <c r="I113" s="123"/>
      <c r="J113" s="118"/>
      <c r="K113" s="119"/>
      <c r="L113" s="119"/>
      <c r="M113" s="119"/>
      <c r="N113" s="119"/>
      <c r="O113" s="120"/>
      <c r="P113" s="121"/>
      <c r="Q113" s="119"/>
      <c r="R113" s="119"/>
      <c r="S113" s="119"/>
      <c r="T113" s="119"/>
      <c r="U113" s="120"/>
      <c r="V113" s="122">
        <v>497.077</v>
      </c>
      <c r="Y113" s="107">
        <v>0</v>
      </c>
      <c r="Z113" s="107">
        <v>0</v>
      </c>
      <c r="AA113" s="107">
        <v>0</v>
      </c>
      <c r="AB113" s="107">
        <v>0</v>
      </c>
      <c r="AC113" s="107">
        <v>0</v>
      </c>
      <c r="AD113" s="107">
        <v>0</v>
      </c>
      <c r="AE113" s="107">
        <v>0</v>
      </c>
      <c r="AF113" s="107">
        <v>0</v>
      </c>
      <c r="AG113" s="107">
        <v>0</v>
      </c>
      <c r="AH113" s="107">
        <v>0</v>
      </c>
      <c r="AI113" s="107">
        <v>0</v>
      </c>
      <c r="AJ113" s="107">
        <v>0</v>
      </c>
      <c r="AK113" s="107">
        <v>0</v>
      </c>
      <c r="AL113" s="107">
        <v>0</v>
      </c>
      <c r="AM113" s="107">
        <v>0</v>
      </c>
      <c r="AN113" s="107">
        <v>0</v>
      </c>
      <c r="AO113" s="107">
        <v>0</v>
      </c>
      <c r="AP113" s="107">
        <v>0</v>
      </c>
      <c r="AQ113" s="107">
        <v>0</v>
      </c>
      <c r="AR113" s="107">
        <v>0</v>
      </c>
      <c r="AS113" s="107">
        <v>0</v>
      </c>
      <c r="AT113" s="107">
        <v>0</v>
      </c>
      <c r="AU113" s="107">
        <v>0</v>
      </c>
      <c r="AV113" s="107">
        <v>0</v>
      </c>
      <c r="AW113" s="107">
        <v>0</v>
      </c>
      <c r="AX113" s="107">
        <v>0</v>
      </c>
      <c r="AY113" s="107">
        <v>0</v>
      </c>
      <c r="AZ113" s="123"/>
    </row>
    <row r="114" spans="1:52" s="13" customFormat="1" ht="25.5" customHeight="1" outlineLevel="1" x14ac:dyDescent="0.2">
      <c r="A114" s="138" t="s">
        <v>68</v>
      </c>
      <c r="B114" s="254" t="s">
        <v>242</v>
      </c>
      <c r="C114" s="254"/>
      <c r="D114" s="254"/>
      <c r="E114" s="254"/>
      <c r="F114" s="254"/>
      <c r="G114" s="254"/>
      <c r="H114" s="254"/>
      <c r="J114" s="131"/>
      <c r="K114" s="132"/>
      <c r="L114" s="132"/>
      <c r="M114" s="132"/>
      <c r="N114" s="132"/>
      <c r="O114" s="133"/>
      <c r="P114" s="134"/>
      <c r="Q114" s="132"/>
      <c r="R114" s="132"/>
      <c r="S114" s="132"/>
      <c r="T114" s="132"/>
      <c r="U114" s="133"/>
      <c r="V114" s="102"/>
      <c r="Y114" s="107">
        <v>0</v>
      </c>
      <c r="Z114" s="107">
        <v>0</v>
      </c>
      <c r="AA114" s="107">
        <v>0</v>
      </c>
      <c r="AB114" s="107">
        <v>0</v>
      </c>
      <c r="AC114" s="107">
        <v>0</v>
      </c>
      <c r="AD114" s="107">
        <v>0</v>
      </c>
      <c r="AE114" s="107">
        <v>0</v>
      </c>
      <c r="AF114" s="107">
        <v>0</v>
      </c>
      <c r="AG114" s="107">
        <v>0</v>
      </c>
      <c r="AH114" s="107">
        <v>0</v>
      </c>
      <c r="AI114" s="107">
        <v>0</v>
      </c>
      <c r="AJ114" s="107">
        <v>0</v>
      </c>
      <c r="AK114" s="107">
        <v>0</v>
      </c>
      <c r="AL114" s="107">
        <v>0</v>
      </c>
      <c r="AM114" s="107">
        <v>0</v>
      </c>
      <c r="AN114" s="107">
        <v>0</v>
      </c>
      <c r="AO114" s="107">
        <v>0</v>
      </c>
      <c r="AP114" s="107">
        <v>0</v>
      </c>
      <c r="AQ114" s="107">
        <v>0</v>
      </c>
      <c r="AR114" s="107">
        <v>0</v>
      </c>
      <c r="AS114" s="107">
        <v>0</v>
      </c>
      <c r="AT114" s="107">
        <v>0</v>
      </c>
      <c r="AU114" s="107">
        <v>0</v>
      </c>
      <c r="AV114" s="107">
        <v>0</v>
      </c>
      <c r="AW114" s="107">
        <v>0</v>
      </c>
      <c r="AX114" s="107">
        <v>0</v>
      </c>
      <c r="AY114" s="107">
        <v>0</v>
      </c>
    </row>
    <row r="115" spans="1:52" s="13" customFormat="1" ht="12.75" outlineLevel="1" x14ac:dyDescent="0.2">
      <c r="A115" s="6">
        <v>1</v>
      </c>
      <c r="B115" s="105" t="s">
        <v>137</v>
      </c>
      <c r="C115" s="105"/>
      <c r="D115" s="6" t="s">
        <v>31</v>
      </c>
      <c r="E115" s="6">
        <v>5</v>
      </c>
      <c r="F115" s="6">
        <v>21.097999999999999</v>
      </c>
      <c r="G115" s="6" t="s">
        <v>23</v>
      </c>
      <c r="H115" s="6" t="s">
        <v>24</v>
      </c>
      <c r="J115" s="106">
        <v>0</v>
      </c>
      <c r="K115" s="107">
        <v>0</v>
      </c>
      <c r="L115" s="107">
        <v>0</v>
      </c>
      <c r="M115" s="107">
        <v>0</v>
      </c>
      <c r="N115" s="107">
        <v>21.097999999999999</v>
      </c>
      <c r="O115" s="108">
        <v>0</v>
      </c>
      <c r="P115" s="109">
        <v>0</v>
      </c>
      <c r="Q115" s="107">
        <v>0</v>
      </c>
      <c r="R115" s="107">
        <v>0</v>
      </c>
      <c r="S115" s="107">
        <v>0</v>
      </c>
      <c r="T115" s="107">
        <v>0</v>
      </c>
      <c r="U115" s="107">
        <v>0</v>
      </c>
      <c r="V115" s="127"/>
      <c r="Y115" s="107">
        <v>0</v>
      </c>
      <c r="Z115" s="107">
        <v>0</v>
      </c>
      <c r="AA115" s="107">
        <v>0</v>
      </c>
      <c r="AB115" s="107">
        <v>21.097999999999999</v>
      </c>
      <c r="AC115" s="107">
        <v>0</v>
      </c>
      <c r="AD115" s="107">
        <v>0</v>
      </c>
      <c r="AE115" s="107">
        <v>0</v>
      </c>
      <c r="AF115" s="107">
        <v>0</v>
      </c>
      <c r="AG115" s="107">
        <v>0</v>
      </c>
      <c r="AH115" s="107">
        <v>0</v>
      </c>
      <c r="AI115" s="107">
        <v>0</v>
      </c>
      <c r="AJ115" s="107">
        <v>0</v>
      </c>
      <c r="AK115" s="107">
        <v>0</v>
      </c>
      <c r="AL115" s="107">
        <v>0</v>
      </c>
      <c r="AM115" s="107">
        <v>0</v>
      </c>
      <c r="AN115" s="107">
        <v>0</v>
      </c>
      <c r="AO115" s="107">
        <v>0</v>
      </c>
      <c r="AP115" s="107">
        <v>0</v>
      </c>
      <c r="AQ115" s="107">
        <v>0</v>
      </c>
      <c r="AR115" s="107">
        <v>0</v>
      </c>
      <c r="AS115" s="107">
        <v>0</v>
      </c>
      <c r="AT115" s="107">
        <v>0</v>
      </c>
      <c r="AU115" s="107">
        <v>0</v>
      </c>
      <c r="AV115" s="107">
        <v>0</v>
      </c>
      <c r="AW115" s="107">
        <v>0</v>
      </c>
      <c r="AX115" s="107">
        <v>0</v>
      </c>
      <c r="AY115" s="107">
        <v>0</v>
      </c>
    </row>
    <row r="116" spans="1:52" s="13" customFormat="1" ht="12.75" outlineLevel="1" x14ac:dyDescent="0.2">
      <c r="A116" s="6">
        <v>2</v>
      </c>
      <c r="B116" s="105" t="s">
        <v>138</v>
      </c>
      <c r="C116" s="105"/>
      <c r="D116" s="6" t="s">
        <v>31</v>
      </c>
      <c r="E116" s="6">
        <v>13</v>
      </c>
      <c r="F116" s="6">
        <v>59.02</v>
      </c>
      <c r="G116" s="6" t="s">
        <v>23</v>
      </c>
      <c r="H116" s="6" t="s">
        <v>24</v>
      </c>
      <c r="J116" s="106">
        <v>0</v>
      </c>
      <c r="K116" s="107">
        <v>0</v>
      </c>
      <c r="L116" s="107">
        <v>0</v>
      </c>
      <c r="M116" s="107">
        <v>0</v>
      </c>
      <c r="N116" s="107">
        <v>59.02</v>
      </c>
      <c r="O116" s="108">
        <v>0</v>
      </c>
      <c r="P116" s="109">
        <v>0</v>
      </c>
      <c r="Q116" s="107">
        <v>0</v>
      </c>
      <c r="R116" s="107">
        <v>0</v>
      </c>
      <c r="S116" s="107">
        <v>0</v>
      </c>
      <c r="T116" s="107">
        <v>0</v>
      </c>
      <c r="U116" s="107">
        <v>0</v>
      </c>
      <c r="V116" s="127"/>
      <c r="Y116" s="107">
        <v>0</v>
      </c>
      <c r="Z116" s="107">
        <v>0</v>
      </c>
      <c r="AA116" s="107">
        <v>0</v>
      </c>
      <c r="AB116" s="107">
        <v>0</v>
      </c>
      <c r="AC116" s="107">
        <v>59.02</v>
      </c>
      <c r="AD116" s="107">
        <v>0</v>
      </c>
      <c r="AE116" s="107">
        <v>0</v>
      </c>
      <c r="AF116" s="107">
        <v>0</v>
      </c>
      <c r="AG116" s="107">
        <v>0</v>
      </c>
      <c r="AH116" s="107">
        <v>0</v>
      </c>
      <c r="AI116" s="107">
        <v>0</v>
      </c>
      <c r="AJ116" s="107">
        <v>0</v>
      </c>
      <c r="AK116" s="107">
        <v>0</v>
      </c>
      <c r="AL116" s="107">
        <v>0</v>
      </c>
      <c r="AM116" s="107">
        <v>0</v>
      </c>
      <c r="AN116" s="107">
        <v>0</v>
      </c>
      <c r="AO116" s="107">
        <v>0</v>
      </c>
      <c r="AP116" s="107">
        <v>0</v>
      </c>
      <c r="AQ116" s="107">
        <v>0</v>
      </c>
      <c r="AR116" s="107">
        <v>0</v>
      </c>
      <c r="AS116" s="107">
        <v>0</v>
      </c>
      <c r="AT116" s="107">
        <v>0</v>
      </c>
      <c r="AU116" s="107">
        <v>0</v>
      </c>
      <c r="AV116" s="107">
        <v>0</v>
      </c>
      <c r="AW116" s="107">
        <v>0</v>
      </c>
      <c r="AX116" s="107">
        <v>0</v>
      </c>
      <c r="AY116" s="107">
        <v>0</v>
      </c>
    </row>
    <row r="117" spans="1:52" s="13" customFormat="1" ht="12.75" outlineLevel="1" x14ac:dyDescent="0.2">
      <c r="A117" s="6">
        <v>3</v>
      </c>
      <c r="B117" s="105" t="s">
        <v>144</v>
      </c>
      <c r="C117" s="105"/>
      <c r="D117" s="6" t="s">
        <v>31</v>
      </c>
      <c r="E117" s="6">
        <v>13</v>
      </c>
      <c r="F117" s="6">
        <v>44.563000000000002</v>
      </c>
      <c r="G117" s="6" t="s">
        <v>23</v>
      </c>
      <c r="H117" s="6" t="s">
        <v>24</v>
      </c>
      <c r="J117" s="106">
        <v>0</v>
      </c>
      <c r="K117" s="107">
        <v>0</v>
      </c>
      <c r="L117" s="107">
        <v>0</v>
      </c>
      <c r="M117" s="107">
        <v>0</v>
      </c>
      <c r="N117" s="107">
        <v>44.563000000000002</v>
      </c>
      <c r="O117" s="108">
        <v>0</v>
      </c>
      <c r="P117" s="109">
        <v>0</v>
      </c>
      <c r="Q117" s="107">
        <v>0</v>
      </c>
      <c r="R117" s="107">
        <v>0</v>
      </c>
      <c r="S117" s="107">
        <v>0</v>
      </c>
      <c r="T117" s="107">
        <v>0</v>
      </c>
      <c r="U117" s="107">
        <v>0</v>
      </c>
      <c r="V117" s="127"/>
      <c r="Y117" s="107">
        <v>0</v>
      </c>
      <c r="Z117" s="107">
        <v>0</v>
      </c>
      <c r="AA117" s="107">
        <v>0</v>
      </c>
      <c r="AB117" s="107">
        <v>0</v>
      </c>
      <c r="AC117" s="107">
        <v>0</v>
      </c>
      <c r="AD117" s="107">
        <v>0</v>
      </c>
      <c r="AE117" s="107">
        <v>0</v>
      </c>
      <c r="AF117" s="107">
        <v>0</v>
      </c>
      <c r="AG117" s="107">
        <v>0</v>
      </c>
      <c r="AH117" s="107">
        <v>0</v>
      </c>
      <c r="AI117" s="107">
        <v>44.563000000000002</v>
      </c>
      <c r="AJ117" s="107">
        <v>0</v>
      </c>
      <c r="AK117" s="107">
        <v>0</v>
      </c>
      <c r="AL117" s="107">
        <v>0</v>
      </c>
      <c r="AM117" s="107">
        <v>0</v>
      </c>
      <c r="AN117" s="107">
        <v>0</v>
      </c>
      <c r="AO117" s="107">
        <v>0</v>
      </c>
      <c r="AP117" s="107">
        <v>0</v>
      </c>
      <c r="AQ117" s="107">
        <v>0</v>
      </c>
      <c r="AR117" s="107">
        <v>0</v>
      </c>
      <c r="AS117" s="107">
        <v>0</v>
      </c>
      <c r="AT117" s="107">
        <v>0</v>
      </c>
      <c r="AU117" s="107">
        <v>0</v>
      </c>
      <c r="AV117" s="107">
        <v>0</v>
      </c>
      <c r="AW117" s="107">
        <v>0</v>
      </c>
      <c r="AX117" s="107">
        <v>0</v>
      </c>
      <c r="AY117" s="107">
        <v>0</v>
      </c>
    </row>
    <row r="118" spans="1:52" s="13" customFormat="1" ht="12.75" outlineLevel="1" x14ac:dyDescent="0.2">
      <c r="A118" s="6">
        <v>4</v>
      </c>
      <c r="B118" s="105" t="s">
        <v>150</v>
      </c>
      <c r="C118" s="105"/>
      <c r="D118" s="6" t="s">
        <v>31</v>
      </c>
      <c r="E118" s="6">
        <v>7</v>
      </c>
      <c r="F118" s="6">
        <v>24.221</v>
      </c>
      <c r="G118" s="6" t="s">
        <v>23</v>
      </c>
      <c r="H118" s="6" t="s">
        <v>24</v>
      </c>
      <c r="J118" s="106">
        <v>0</v>
      </c>
      <c r="K118" s="107">
        <v>0</v>
      </c>
      <c r="L118" s="107">
        <v>0</v>
      </c>
      <c r="M118" s="107">
        <v>0</v>
      </c>
      <c r="N118" s="107">
        <v>24.221</v>
      </c>
      <c r="O118" s="108">
        <v>0</v>
      </c>
      <c r="P118" s="109">
        <v>0</v>
      </c>
      <c r="Q118" s="107">
        <v>0</v>
      </c>
      <c r="R118" s="107">
        <v>0</v>
      </c>
      <c r="S118" s="107">
        <v>0</v>
      </c>
      <c r="T118" s="107">
        <v>0</v>
      </c>
      <c r="U118" s="107">
        <v>0</v>
      </c>
      <c r="V118" s="127"/>
      <c r="Y118" s="107">
        <v>0</v>
      </c>
      <c r="Z118" s="107">
        <v>0</v>
      </c>
      <c r="AA118" s="107">
        <v>0</v>
      </c>
      <c r="AB118" s="107">
        <v>0</v>
      </c>
      <c r="AC118" s="107">
        <v>0</v>
      </c>
      <c r="AD118" s="107">
        <v>0</v>
      </c>
      <c r="AE118" s="107">
        <v>0</v>
      </c>
      <c r="AF118" s="107">
        <v>0</v>
      </c>
      <c r="AG118" s="107">
        <v>0</v>
      </c>
      <c r="AH118" s="107">
        <v>0</v>
      </c>
      <c r="AI118" s="107">
        <v>0</v>
      </c>
      <c r="AJ118" s="107">
        <v>0</v>
      </c>
      <c r="AK118" s="107">
        <v>0</v>
      </c>
      <c r="AL118" s="107">
        <v>0</v>
      </c>
      <c r="AM118" s="107">
        <v>0</v>
      </c>
      <c r="AN118" s="107">
        <v>0</v>
      </c>
      <c r="AO118" s="107">
        <v>24.221</v>
      </c>
      <c r="AP118" s="107">
        <v>0</v>
      </c>
      <c r="AQ118" s="107">
        <v>0</v>
      </c>
      <c r="AR118" s="107">
        <v>0</v>
      </c>
      <c r="AS118" s="107">
        <v>0</v>
      </c>
      <c r="AT118" s="107">
        <v>0</v>
      </c>
      <c r="AU118" s="107">
        <v>0</v>
      </c>
      <c r="AV118" s="107">
        <v>0</v>
      </c>
      <c r="AW118" s="107">
        <v>0</v>
      </c>
      <c r="AX118" s="107">
        <v>0</v>
      </c>
      <c r="AY118" s="107">
        <v>0</v>
      </c>
    </row>
    <row r="119" spans="1:52" s="13" customFormat="1" ht="12.75" outlineLevel="1" x14ac:dyDescent="0.2">
      <c r="A119" s="6">
        <v>5</v>
      </c>
      <c r="B119" s="105" t="s">
        <v>160</v>
      </c>
      <c r="C119" s="105"/>
      <c r="D119" s="6" t="s">
        <v>31</v>
      </c>
      <c r="E119" s="6">
        <v>4</v>
      </c>
      <c r="F119" s="6">
        <v>14.052</v>
      </c>
      <c r="G119" s="6" t="s">
        <v>23</v>
      </c>
      <c r="H119" s="6" t="s">
        <v>24</v>
      </c>
      <c r="J119" s="106">
        <v>0</v>
      </c>
      <c r="K119" s="107">
        <v>0</v>
      </c>
      <c r="L119" s="107">
        <v>0</v>
      </c>
      <c r="M119" s="107">
        <v>0</v>
      </c>
      <c r="N119" s="107">
        <v>14.052</v>
      </c>
      <c r="O119" s="108">
        <v>0</v>
      </c>
      <c r="P119" s="109">
        <v>0</v>
      </c>
      <c r="Q119" s="107">
        <v>0</v>
      </c>
      <c r="R119" s="107">
        <v>0</v>
      </c>
      <c r="S119" s="107">
        <v>0</v>
      </c>
      <c r="T119" s="107">
        <v>0</v>
      </c>
      <c r="U119" s="107">
        <v>0</v>
      </c>
      <c r="V119" s="127"/>
      <c r="Y119" s="107">
        <v>0</v>
      </c>
      <c r="Z119" s="107">
        <v>0</v>
      </c>
      <c r="AA119" s="107">
        <v>0</v>
      </c>
      <c r="AB119" s="107">
        <v>0</v>
      </c>
      <c r="AC119" s="107">
        <v>0</v>
      </c>
      <c r="AD119" s="107">
        <v>0</v>
      </c>
      <c r="AE119" s="107">
        <v>0</v>
      </c>
      <c r="AF119" s="107">
        <v>0</v>
      </c>
      <c r="AG119" s="107">
        <v>0</v>
      </c>
      <c r="AH119" s="107">
        <v>0</v>
      </c>
      <c r="AI119" s="107">
        <v>0</v>
      </c>
      <c r="AJ119" s="107">
        <v>0</v>
      </c>
      <c r="AK119" s="107">
        <v>0</v>
      </c>
      <c r="AL119" s="107">
        <v>0</v>
      </c>
      <c r="AM119" s="107">
        <v>0</v>
      </c>
      <c r="AN119" s="107">
        <v>0</v>
      </c>
      <c r="AO119" s="107">
        <v>0</v>
      </c>
      <c r="AP119" s="107">
        <v>0</v>
      </c>
      <c r="AQ119" s="107">
        <v>0</v>
      </c>
      <c r="AR119" s="107">
        <v>0</v>
      </c>
      <c r="AS119" s="107">
        <v>0</v>
      </c>
      <c r="AT119" s="107">
        <v>0</v>
      </c>
      <c r="AU119" s="107">
        <v>0</v>
      </c>
      <c r="AV119" s="107">
        <v>0</v>
      </c>
      <c r="AW119" s="107">
        <v>14.052</v>
      </c>
      <c r="AX119" s="107">
        <v>0</v>
      </c>
      <c r="AY119" s="107">
        <v>0</v>
      </c>
    </row>
    <row r="120" spans="1:52" s="13" customFormat="1" ht="27.75" customHeight="1" x14ac:dyDescent="0.2">
      <c r="A120" s="256" t="s">
        <v>243</v>
      </c>
      <c r="B120" s="256"/>
      <c r="C120" s="256"/>
      <c r="D120" s="114" t="s">
        <v>31</v>
      </c>
      <c r="E120" s="128">
        <v>42</v>
      </c>
      <c r="F120" s="145">
        <v>162.95399999999998</v>
      </c>
      <c r="G120" s="128"/>
      <c r="H120" s="163"/>
      <c r="J120" s="118"/>
      <c r="K120" s="119"/>
      <c r="L120" s="119"/>
      <c r="M120" s="119"/>
      <c r="N120" s="119"/>
      <c r="O120" s="120"/>
      <c r="P120" s="121"/>
      <c r="Q120" s="119"/>
      <c r="R120" s="119"/>
      <c r="S120" s="119"/>
      <c r="T120" s="119"/>
      <c r="U120" s="120"/>
      <c r="V120" s="122">
        <v>162.95399999999998</v>
      </c>
      <c r="Y120" s="107">
        <v>0</v>
      </c>
      <c r="Z120" s="107">
        <v>0</v>
      </c>
      <c r="AA120" s="107">
        <v>0</v>
      </c>
      <c r="AB120" s="107">
        <v>0</v>
      </c>
      <c r="AC120" s="107">
        <v>0</v>
      </c>
      <c r="AD120" s="107">
        <v>0</v>
      </c>
      <c r="AE120" s="107">
        <v>0</v>
      </c>
      <c r="AF120" s="107">
        <v>0</v>
      </c>
      <c r="AG120" s="107">
        <v>0</v>
      </c>
      <c r="AH120" s="107">
        <v>0</v>
      </c>
      <c r="AI120" s="107">
        <v>0</v>
      </c>
      <c r="AJ120" s="107">
        <v>0</v>
      </c>
      <c r="AK120" s="107">
        <v>0</v>
      </c>
      <c r="AL120" s="107">
        <v>0</v>
      </c>
      <c r="AM120" s="107">
        <v>0</v>
      </c>
      <c r="AN120" s="107">
        <v>0</v>
      </c>
      <c r="AO120" s="107">
        <v>0</v>
      </c>
      <c r="AP120" s="107">
        <v>0</v>
      </c>
      <c r="AQ120" s="107">
        <v>0</v>
      </c>
      <c r="AR120" s="107">
        <v>0</v>
      </c>
      <c r="AS120" s="107">
        <v>0</v>
      </c>
      <c r="AT120" s="107">
        <v>0</v>
      </c>
      <c r="AU120" s="107">
        <v>0</v>
      </c>
      <c r="AV120" s="107">
        <v>0</v>
      </c>
      <c r="AW120" s="107">
        <v>0</v>
      </c>
      <c r="AX120" s="107">
        <v>0</v>
      </c>
      <c r="AY120" s="107">
        <v>0</v>
      </c>
      <c r="AZ120" s="123"/>
    </row>
    <row r="121" spans="1:52" s="13" customFormat="1" ht="25.5" customHeight="1" outlineLevel="1" x14ac:dyDescent="0.2">
      <c r="A121" s="190" t="s">
        <v>70</v>
      </c>
      <c r="B121" s="254" t="s">
        <v>244</v>
      </c>
      <c r="C121" s="254"/>
      <c r="D121" s="254"/>
      <c r="E121" s="254"/>
      <c r="F121" s="254"/>
      <c r="G121" s="254"/>
      <c r="H121" s="254"/>
      <c r="J121" s="131"/>
      <c r="K121" s="132"/>
      <c r="L121" s="132"/>
      <c r="M121" s="132"/>
      <c r="N121" s="132"/>
      <c r="O121" s="133"/>
      <c r="P121" s="134"/>
      <c r="Q121" s="132"/>
      <c r="R121" s="132"/>
      <c r="S121" s="132"/>
      <c r="T121" s="132"/>
      <c r="U121" s="133"/>
      <c r="V121" s="102"/>
      <c r="Y121" s="107">
        <v>0</v>
      </c>
      <c r="Z121" s="107">
        <v>0</v>
      </c>
      <c r="AA121" s="107">
        <v>0</v>
      </c>
      <c r="AB121" s="107">
        <v>0</v>
      </c>
      <c r="AC121" s="107">
        <v>0</v>
      </c>
      <c r="AD121" s="107">
        <v>0</v>
      </c>
      <c r="AE121" s="107">
        <v>0</v>
      </c>
      <c r="AF121" s="107">
        <v>0</v>
      </c>
      <c r="AG121" s="107">
        <v>0</v>
      </c>
      <c r="AH121" s="107">
        <v>0</v>
      </c>
      <c r="AI121" s="107">
        <v>0</v>
      </c>
      <c r="AJ121" s="107">
        <v>0</v>
      </c>
      <c r="AK121" s="107">
        <v>0</v>
      </c>
      <c r="AL121" s="107">
        <v>0</v>
      </c>
      <c r="AM121" s="107">
        <v>0</v>
      </c>
      <c r="AN121" s="107">
        <v>0</v>
      </c>
      <c r="AO121" s="107">
        <v>0</v>
      </c>
      <c r="AP121" s="107">
        <v>0</v>
      </c>
      <c r="AQ121" s="107">
        <v>0</v>
      </c>
      <c r="AR121" s="107">
        <v>0</v>
      </c>
      <c r="AS121" s="107">
        <v>0</v>
      </c>
      <c r="AT121" s="107">
        <v>0</v>
      </c>
      <c r="AU121" s="107">
        <v>0</v>
      </c>
      <c r="AV121" s="107">
        <v>0</v>
      </c>
      <c r="AW121" s="107">
        <v>0</v>
      </c>
      <c r="AX121" s="107">
        <v>0</v>
      </c>
      <c r="AY121" s="107">
        <v>0</v>
      </c>
    </row>
    <row r="122" spans="1:52" s="13" customFormat="1" ht="12.75" outlineLevel="1" x14ac:dyDescent="0.2">
      <c r="A122" s="181">
        <v>1</v>
      </c>
      <c r="B122" s="105" t="s">
        <v>137</v>
      </c>
      <c r="C122" s="105"/>
      <c r="D122" s="6" t="s">
        <v>31</v>
      </c>
      <c r="E122" s="6">
        <v>6</v>
      </c>
      <c r="F122" s="6">
        <v>15.851000000000001</v>
      </c>
      <c r="G122" s="6" t="s">
        <v>23</v>
      </c>
      <c r="H122" s="6" t="s">
        <v>24</v>
      </c>
      <c r="J122" s="106">
        <v>0</v>
      </c>
      <c r="K122" s="107">
        <v>0</v>
      </c>
      <c r="L122" s="107">
        <v>0</v>
      </c>
      <c r="M122" s="107">
        <v>0</v>
      </c>
      <c r="N122" s="107">
        <v>15.851000000000001</v>
      </c>
      <c r="O122" s="108">
        <v>0</v>
      </c>
      <c r="P122" s="109">
        <v>0</v>
      </c>
      <c r="Q122" s="107">
        <v>0</v>
      </c>
      <c r="R122" s="107">
        <v>0</v>
      </c>
      <c r="S122" s="107">
        <v>0</v>
      </c>
      <c r="T122" s="107">
        <v>0</v>
      </c>
      <c r="U122" s="107">
        <v>0</v>
      </c>
      <c r="V122" s="127"/>
      <c r="Y122" s="107">
        <v>0</v>
      </c>
      <c r="Z122" s="107">
        <v>0</v>
      </c>
      <c r="AA122" s="107">
        <v>0</v>
      </c>
      <c r="AB122" s="107">
        <v>15.851000000000001</v>
      </c>
      <c r="AC122" s="107">
        <v>0</v>
      </c>
      <c r="AD122" s="107">
        <v>0</v>
      </c>
      <c r="AE122" s="107">
        <v>0</v>
      </c>
      <c r="AF122" s="107">
        <v>0</v>
      </c>
      <c r="AG122" s="107">
        <v>0</v>
      </c>
      <c r="AH122" s="107">
        <v>0</v>
      </c>
      <c r="AI122" s="107">
        <v>0</v>
      </c>
      <c r="AJ122" s="107">
        <v>0</v>
      </c>
      <c r="AK122" s="107">
        <v>0</v>
      </c>
      <c r="AL122" s="107">
        <v>0</v>
      </c>
      <c r="AM122" s="107">
        <v>0</v>
      </c>
      <c r="AN122" s="107">
        <v>0</v>
      </c>
      <c r="AO122" s="107">
        <v>0</v>
      </c>
      <c r="AP122" s="107">
        <v>0</v>
      </c>
      <c r="AQ122" s="107">
        <v>0</v>
      </c>
      <c r="AR122" s="107">
        <v>0</v>
      </c>
      <c r="AS122" s="107">
        <v>0</v>
      </c>
      <c r="AT122" s="107">
        <v>0</v>
      </c>
      <c r="AU122" s="107">
        <v>0</v>
      </c>
      <c r="AV122" s="107">
        <v>0</v>
      </c>
      <c r="AW122" s="107">
        <v>0</v>
      </c>
      <c r="AX122" s="107">
        <v>0</v>
      </c>
      <c r="AY122" s="107">
        <v>0</v>
      </c>
    </row>
    <row r="123" spans="1:52" s="13" customFormat="1" ht="12.75" outlineLevel="1" x14ac:dyDescent="0.2">
      <c r="A123" s="181">
        <v>2</v>
      </c>
      <c r="B123" s="105" t="s">
        <v>149</v>
      </c>
      <c r="C123" s="105"/>
      <c r="D123" s="6" t="s">
        <v>31</v>
      </c>
      <c r="E123" s="6">
        <v>12</v>
      </c>
      <c r="F123" s="6">
        <v>56.722000000000001</v>
      </c>
      <c r="G123" s="6" t="s">
        <v>38</v>
      </c>
      <c r="H123" s="6" t="s">
        <v>24</v>
      </c>
      <c r="J123" s="106">
        <v>0</v>
      </c>
      <c r="K123" s="107">
        <v>0</v>
      </c>
      <c r="L123" s="107">
        <v>0</v>
      </c>
      <c r="M123" s="107">
        <v>0</v>
      </c>
      <c r="N123" s="107">
        <v>0</v>
      </c>
      <c r="O123" s="108">
        <v>56.722000000000001</v>
      </c>
      <c r="P123" s="109">
        <v>0</v>
      </c>
      <c r="Q123" s="107">
        <v>0</v>
      </c>
      <c r="R123" s="107">
        <v>0</v>
      </c>
      <c r="S123" s="107">
        <v>0</v>
      </c>
      <c r="T123" s="107">
        <v>0</v>
      </c>
      <c r="U123" s="107">
        <v>0</v>
      </c>
      <c r="V123" s="127"/>
      <c r="Y123" s="107">
        <v>0</v>
      </c>
      <c r="Z123" s="107">
        <v>0</v>
      </c>
      <c r="AA123" s="107">
        <v>0</v>
      </c>
      <c r="AB123" s="107">
        <v>0</v>
      </c>
      <c r="AC123" s="107">
        <v>0</v>
      </c>
      <c r="AD123" s="107">
        <v>0</v>
      </c>
      <c r="AE123" s="107">
        <v>0</v>
      </c>
      <c r="AF123" s="107">
        <v>0</v>
      </c>
      <c r="AG123" s="107">
        <v>0</v>
      </c>
      <c r="AH123" s="107">
        <v>0</v>
      </c>
      <c r="AI123" s="107">
        <v>0</v>
      </c>
      <c r="AJ123" s="107">
        <v>0</v>
      </c>
      <c r="AK123" s="107">
        <v>0</v>
      </c>
      <c r="AL123" s="107">
        <v>0</v>
      </c>
      <c r="AM123" s="107">
        <v>0</v>
      </c>
      <c r="AN123" s="107">
        <v>56.722000000000001</v>
      </c>
      <c r="AO123" s="107">
        <v>0</v>
      </c>
      <c r="AP123" s="107">
        <v>0</v>
      </c>
      <c r="AQ123" s="107">
        <v>0</v>
      </c>
      <c r="AR123" s="107">
        <v>0</v>
      </c>
      <c r="AS123" s="107">
        <v>0</v>
      </c>
      <c r="AT123" s="107">
        <v>0</v>
      </c>
      <c r="AU123" s="107">
        <v>0</v>
      </c>
      <c r="AV123" s="107">
        <v>0</v>
      </c>
      <c r="AW123" s="107">
        <v>0</v>
      </c>
      <c r="AX123" s="107">
        <v>0</v>
      </c>
      <c r="AY123" s="107">
        <v>0</v>
      </c>
    </row>
    <row r="124" spans="1:52" s="13" customFormat="1" ht="12.75" outlineLevel="1" x14ac:dyDescent="0.2">
      <c r="A124" s="181">
        <v>3</v>
      </c>
      <c r="B124" s="105" t="s">
        <v>150</v>
      </c>
      <c r="C124" s="105"/>
      <c r="D124" s="6" t="s">
        <v>31</v>
      </c>
      <c r="E124" s="6">
        <v>6</v>
      </c>
      <c r="F124" s="6">
        <v>15.851000000000001</v>
      </c>
      <c r="G124" s="6" t="s">
        <v>23</v>
      </c>
      <c r="H124" s="6" t="s">
        <v>24</v>
      </c>
      <c r="J124" s="106">
        <v>0</v>
      </c>
      <c r="K124" s="107">
        <v>0</v>
      </c>
      <c r="L124" s="107">
        <v>0</v>
      </c>
      <c r="M124" s="107">
        <v>0</v>
      </c>
      <c r="N124" s="107">
        <v>15.851000000000001</v>
      </c>
      <c r="O124" s="108">
        <v>0</v>
      </c>
      <c r="P124" s="109">
        <v>0</v>
      </c>
      <c r="Q124" s="107">
        <v>0</v>
      </c>
      <c r="R124" s="107">
        <v>0</v>
      </c>
      <c r="S124" s="107">
        <v>0</v>
      </c>
      <c r="T124" s="107">
        <v>0</v>
      </c>
      <c r="U124" s="107">
        <v>0</v>
      </c>
      <c r="V124" s="127"/>
      <c r="Y124" s="107">
        <v>0</v>
      </c>
      <c r="Z124" s="107">
        <v>0</v>
      </c>
      <c r="AA124" s="107">
        <v>0</v>
      </c>
      <c r="AB124" s="107">
        <v>0</v>
      </c>
      <c r="AC124" s="107">
        <v>0</v>
      </c>
      <c r="AD124" s="107">
        <v>0</v>
      </c>
      <c r="AE124" s="107">
        <v>0</v>
      </c>
      <c r="AF124" s="107">
        <v>0</v>
      </c>
      <c r="AG124" s="107">
        <v>0</v>
      </c>
      <c r="AH124" s="107">
        <v>0</v>
      </c>
      <c r="AI124" s="107">
        <v>0</v>
      </c>
      <c r="AJ124" s="107">
        <v>0</v>
      </c>
      <c r="AK124" s="107">
        <v>0</v>
      </c>
      <c r="AL124" s="107">
        <v>0</v>
      </c>
      <c r="AM124" s="107">
        <v>0</v>
      </c>
      <c r="AN124" s="107">
        <v>0</v>
      </c>
      <c r="AO124" s="107">
        <v>15.851000000000001</v>
      </c>
      <c r="AP124" s="107">
        <v>0</v>
      </c>
      <c r="AQ124" s="107">
        <v>0</v>
      </c>
      <c r="AR124" s="107">
        <v>0</v>
      </c>
      <c r="AS124" s="107">
        <v>0</v>
      </c>
      <c r="AT124" s="107">
        <v>0</v>
      </c>
      <c r="AU124" s="107">
        <v>0</v>
      </c>
      <c r="AV124" s="107">
        <v>0</v>
      </c>
      <c r="AW124" s="107">
        <v>0</v>
      </c>
      <c r="AX124" s="107">
        <v>0</v>
      </c>
      <c r="AY124" s="107">
        <v>0</v>
      </c>
    </row>
    <row r="125" spans="1:52" s="13" customFormat="1" ht="12.75" outlineLevel="1" x14ac:dyDescent="0.2">
      <c r="A125" s="181">
        <v>4</v>
      </c>
      <c r="B125" s="105" t="s">
        <v>162</v>
      </c>
      <c r="C125" s="105"/>
      <c r="D125" s="6" t="s">
        <v>31</v>
      </c>
      <c r="E125" s="6">
        <v>6</v>
      </c>
      <c r="F125" s="6">
        <v>34.399000000000001</v>
      </c>
      <c r="G125" s="6" t="s">
        <v>28</v>
      </c>
      <c r="H125" s="6" t="s">
        <v>24</v>
      </c>
      <c r="J125" s="106">
        <v>0</v>
      </c>
      <c r="K125" s="107">
        <v>0</v>
      </c>
      <c r="L125" s="107">
        <v>0</v>
      </c>
      <c r="M125" s="107">
        <v>0</v>
      </c>
      <c r="N125" s="107">
        <v>0</v>
      </c>
      <c r="O125" s="108">
        <v>0</v>
      </c>
      <c r="P125" s="109">
        <v>0</v>
      </c>
      <c r="Q125" s="107">
        <v>0</v>
      </c>
      <c r="R125" s="107">
        <v>34.399000000000001</v>
      </c>
      <c r="S125" s="107">
        <v>0</v>
      </c>
      <c r="T125" s="107">
        <v>0</v>
      </c>
      <c r="U125" s="107">
        <v>0</v>
      </c>
      <c r="V125" s="127"/>
      <c r="Y125" s="107">
        <v>0</v>
      </c>
      <c r="Z125" s="107">
        <v>0</v>
      </c>
      <c r="AA125" s="107">
        <v>0</v>
      </c>
      <c r="AB125" s="107">
        <v>0</v>
      </c>
      <c r="AC125" s="107">
        <v>0</v>
      </c>
      <c r="AD125" s="107">
        <v>0</v>
      </c>
      <c r="AE125" s="107">
        <v>0</v>
      </c>
      <c r="AF125" s="107">
        <v>0</v>
      </c>
      <c r="AG125" s="107">
        <v>0</v>
      </c>
      <c r="AH125" s="107">
        <v>0</v>
      </c>
      <c r="AI125" s="107">
        <v>0</v>
      </c>
      <c r="AJ125" s="107">
        <v>0</v>
      </c>
      <c r="AK125" s="107">
        <v>0</v>
      </c>
      <c r="AL125" s="107">
        <v>0</v>
      </c>
      <c r="AM125" s="107">
        <v>0</v>
      </c>
      <c r="AN125" s="107">
        <v>0</v>
      </c>
      <c r="AO125" s="107">
        <v>0</v>
      </c>
      <c r="AP125" s="107">
        <v>0</v>
      </c>
      <c r="AQ125" s="107">
        <v>0</v>
      </c>
      <c r="AR125" s="107">
        <v>0</v>
      </c>
      <c r="AS125" s="107">
        <v>0</v>
      </c>
      <c r="AT125" s="107">
        <v>0</v>
      </c>
      <c r="AU125" s="107">
        <v>0</v>
      </c>
      <c r="AV125" s="107">
        <v>0</v>
      </c>
      <c r="AW125" s="107">
        <v>0</v>
      </c>
      <c r="AX125" s="107">
        <v>34.399000000000001</v>
      </c>
      <c r="AY125" s="107">
        <v>0</v>
      </c>
    </row>
    <row r="126" spans="1:52" s="13" customFormat="1" ht="12.75" outlineLevel="1" x14ac:dyDescent="0.2">
      <c r="A126" s="181">
        <v>5</v>
      </c>
      <c r="B126" s="105" t="s">
        <v>164</v>
      </c>
      <c r="C126" s="105"/>
      <c r="D126" s="6" t="s">
        <v>31</v>
      </c>
      <c r="E126" s="6">
        <v>96</v>
      </c>
      <c r="F126" s="6">
        <v>314.63800000000003</v>
      </c>
      <c r="G126" s="6" t="s">
        <v>28</v>
      </c>
      <c r="H126" s="6" t="s">
        <v>24</v>
      </c>
      <c r="J126" s="106">
        <v>0</v>
      </c>
      <c r="K126" s="107">
        <v>0</v>
      </c>
      <c r="L126" s="107">
        <v>0</v>
      </c>
      <c r="M126" s="107">
        <v>111.244</v>
      </c>
      <c r="N126" s="107">
        <v>0</v>
      </c>
      <c r="O126" s="108">
        <v>0</v>
      </c>
      <c r="P126" s="109">
        <v>0</v>
      </c>
      <c r="Q126" s="107">
        <v>0</v>
      </c>
      <c r="R126" s="107">
        <v>203.39400000000001</v>
      </c>
      <c r="S126" s="107">
        <v>0</v>
      </c>
      <c r="T126" s="107">
        <v>0</v>
      </c>
      <c r="U126" s="107">
        <v>0</v>
      </c>
      <c r="V126" s="127"/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0</v>
      </c>
      <c r="AE126" s="107">
        <v>0</v>
      </c>
      <c r="AF126" s="107">
        <v>0</v>
      </c>
      <c r="AG126" s="107">
        <v>0</v>
      </c>
      <c r="AH126" s="107">
        <v>0</v>
      </c>
      <c r="AI126" s="107">
        <v>0</v>
      </c>
      <c r="AJ126" s="107">
        <v>0</v>
      </c>
      <c r="AK126" s="107">
        <v>0</v>
      </c>
      <c r="AL126" s="107">
        <v>0</v>
      </c>
      <c r="AM126" s="107">
        <v>0</v>
      </c>
      <c r="AN126" s="107">
        <v>0</v>
      </c>
      <c r="AO126" s="107">
        <v>0</v>
      </c>
      <c r="AP126" s="107">
        <v>0</v>
      </c>
      <c r="AQ126" s="107">
        <v>0</v>
      </c>
      <c r="AR126" s="107">
        <v>0</v>
      </c>
      <c r="AS126" s="107">
        <v>0</v>
      </c>
      <c r="AT126" s="107">
        <v>0</v>
      </c>
      <c r="AU126" s="107">
        <v>0</v>
      </c>
      <c r="AV126" s="107">
        <v>0</v>
      </c>
      <c r="AW126" s="107">
        <v>0</v>
      </c>
      <c r="AX126" s="107">
        <v>0</v>
      </c>
      <c r="AY126" s="107">
        <v>314.63800000000003</v>
      </c>
    </row>
    <row r="127" spans="1:52" s="170" customFormat="1" ht="12.75" customHeight="1" x14ac:dyDescent="0.2">
      <c r="A127" s="256" t="s">
        <v>245</v>
      </c>
      <c r="B127" s="256"/>
      <c r="C127" s="256"/>
      <c r="D127" s="114" t="s">
        <v>31</v>
      </c>
      <c r="E127" s="128">
        <v>126</v>
      </c>
      <c r="F127" s="145">
        <v>437.46100000000001</v>
      </c>
      <c r="G127" s="128"/>
      <c r="H127" s="117"/>
      <c r="I127" s="13"/>
      <c r="J127" s="165"/>
      <c r="K127" s="166"/>
      <c r="L127" s="166"/>
      <c r="M127" s="166"/>
      <c r="N127" s="166"/>
      <c r="O127" s="167"/>
      <c r="P127" s="168"/>
      <c r="Q127" s="166"/>
      <c r="R127" s="166"/>
      <c r="S127" s="166"/>
      <c r="T127" s="166"/>
      <c r="U127" s="167"/>
      <c r="V127" s="179">
        <v>437.46100000000001</v>
      </c>
      <c r="Y127" s="107">
        <v>0</v>
      </c>
      <c r="Z127" s="107">
        <v>0</v>
      </c>
      <c r="AA127" s="107">
        <v>0</v>
      </c>
      <c r="AB127" s="107">
        <v>0</v>
      </c>
      <c r="AC127" s="107">
        <v>0</v>
      </c>
      <c r="AD127" s="107">
        <v>0</v>
      </c>
      <c r="AE127" s="107">
        <v>0</v>
      </c>
      <c r="AF127" s="107">
        <v>0</v>
      </c>
      <c r="AG127" s="107">
        <v>0</v>
      </c>
      <c r="AH127" s="107">
        <v>0</v>
      </c>
      <c r="AI127" s="107">
        <v>0</v>
      </c>
      <c r="AJ127" s="107">
        <v>0</v>
      </c>
      <c r="AK127" s="107">
        <v>0</v>
      </c>
      <c r="AL127" s="107">
        <v>0</v>
      </c>
      <c r="AM127" s="107">
        <v>0</v>
      </c>
      <c r="AN127" s="107">
        <v>0</v>
      </c>
      <c r="AO127" s="107">
        <v>0</v>
      </c>
      <c r="AP127" s="107">
        <v>0</v>
      </c>
      <c r="AQ127" s="107">
        <v>0</v>
      </c>
      <c r="AR127" s="107">
        <v>0</v>
      </c>
      <c r="AS127" s="107">
        <v>0</v>
      </c>
      <c r="AT127" s="107">
        <v>0</v>
      </c>
      <c r="AU127" s="107">
        <v>0</v>
      </c>
      <c r="AV127" s="107">
        <v>0</v>
      </c>
      <c r="AW127" s="107">
        <v>0</v>
      </c>
      <c r="AX127" s="107">
        <v>0</v>
      </c>
      <c r="AY127" s="107">
        <v>0</v>
      </c>
      <c r="AZ127" s="123"/>
    </row>
    <row r="128" spans="1:52" s="170" customFormat="1" ht="12.75" customHeight="1" x14ac:dyDescent="0.2">
      <c r="A128" s="138" t="s">
        <v>72</v>
      </c>
      <c r="B128" s="254" t="s">
        <v>246</v>
      </c>
      <c r="C128" s="254"/>
      <c r="D128" s="254"/>
      <c r="E128" s="254"/>
      <c r="F128" s="254"/>
      <c r="G128" s="254"/>
      <c r="H128" s="254"/>
      <c r="I128" s="13"/>
      <c r="J128" s="171"/>
      <c r="K128" s="172"/>
      <c r="L128" s="172"/>
      <c r="M128" s="172"/>
      <c r="N128" s="172"/>
      <c r="O128" s="173"/>
      <c r="P128" s="174"/>
      <c r="Q128" s="172"/>
      <c r="R128" s="172"/>
      <c r="S128" s="172"/>
      <c r="T128" s="172"/>
      <c r="U128" s="173"/>
      <c r="V128" s="175"/>
      <c r="Y128" s="107">
        <v>0</v>
      </c>
      <c r="Z128" s="107">
        <v>0</v>
      </c>
      <c r="AA128" s="107">
        <v>0</v>
      </c>
      <c r="AB128" s="107">
        <v>0</v>
      </c>
      <c r="AC128" s="107">
        <v>0</v>
      </c>
      <c r="AD128" s="107">
        <v>0</v>
      </c>
      <c r="AE128" s="107">
        <v>0</v>
      </c>
      <c r="AF128" s="107">
        <v>0</v>
      </c>
      <c r="AG128" s="107">
        <v>0</v>
      </c>
      <c r="AH128" s="107">
        <v>0</v>
      </c>
      <c r="AI128" s="107">
        <v>0</v>
      </c>
      <c r="AJ128" s="107">
        <v>0</v>
      </c>
      <c r="AK128" s="107">
        <v>0</v>
      </c>
      <c r="AL128" s="107">
        <v>0</v>
      </c>
      <c r="AM128" s="107">
        <v>0</v>
      </c>
      <c r="AN128" s="107">
        <v>0</v>
      </c>
      <c r="AO128" s="107">
        <v>0</v>
      </c>
      <c r="AP128" s="107">
        <v>0</v>
      </c>
      <c r="AQ128" s="107">
        <v>0</v>
      </c>
      <c r="AR128" s="107">
        <v>0</v>
      </c>
      <c r="AS128" s="107">
        <v>0</v>
      </c>
      <c r="AT128" s="107">
        <v>0</v>
      </c>
      <c r="AU128" s="107">
        <v>0</v>
      </c>
      <c r="AV128" s="107">
        <v>0</v>
      </c>
      <c r="AW128" s="107">
        <v>0</v>
      </c>
      <c r="AX128" s="107">
        <v>0</v>
      </c>
      <c r="AY128" s="107">
        <v>0</v>
      </c>
    </row>
    <row r="129" spans="1:52" s="170" customFormat="1" ht="12.75" outlineLevel="1" x14ac:dyDescent="0.2">
      <c r="A129" s="6">
        <v>1</v>
      </c>
      <c r="B129" s="105" t="s">
        <v>137</v>
      </c>
      <c r="C129" s="105"/>
      <c r="D129" s="6" t="s">
        <v>31</v>
      </c>
      <c r="E129" s="6">
        <v>1</v>
      </c>
      <c r="F129" s="6">
        <v>15.33</v>
      </c>
      <c r="G129" s="6" t="s">
        <v>23</v>
      </c>
      <c r="H129" s="6" t="s">
        <v>24</v>
      </c>
      <c r="I129" s="13"/>
      <c r="J129" s="106">
        <v>0</v>
      </c>
      <c r="K129" s="107">
        <v>0</v>
      </c>
      <c r="L129" s="107">
        <v>0</v>
      </c>
      <c r="M129" s="107">
        <v>0</v>
      </c>
      <c r="N129" s="107">
        <v>15.33</v>
      </c>
      <c r="O129" s="108">
        <v>0</v>
      </c>
      <c r="P129" s="109">
        <v>0</v>
      </c>
      <c r="Q129" s="107">
        <v>0</v>
      </c>
      <c r="R129" s="107">
        <v>0</v>
      </c>
      <c r="S129" s="107">
        <v>0</v>
      </c>
      <c r="T129" s="107">
        <v>0</v>
      </c>
      <c r="U129" s="107">
        <v>0</v>
      </c>
      <c r="V129" s="178"/>
      <c r="Y129" s="107">
        <v>0</v>
      </c>
      <c r="Z129" s="107">
        <v>0</v>
      </c>
      <c r="AA129" s="107">
        <v>0</v>
      </c>
      <c r="AB129" s="107">
        <v>15.33</v>
      </c>
      <c r="AC129" s="107">
        <v>0</v>
      </c>
      <c r="AD129" s="107">
        <v>0</v>
      </c>
      <c r="AE129" s="107">
        <v>0</v>
      </c>
      <c r="AF129" s="107">
        <v>0</v>
      </c>
      <c r="AG129" s="107">
        <v>0</v>
      </c>
      <c r="AH129" s="107">
        <v>0</v>
      </c>
      <c r="AI129" s="107">
        <v>0</v>
      </c>
      <c r="AJ129" s="107">
        <v>0</v>
      </c>
      <c r="AK129" s="107">
        <v>0</v>
      </c>
      <c r="AL129" s="107">
        <v>0</v>
      </c>
      <c r="AM129" s="107">
        <v>0</v>
      </c>
      <c r="AN129" s="107">
        <v>0</v>
      </c>
      <c r="AO129" s="107">
        <v>0</v>
      </c>
      <c r="AP129" s="107">
        <v>0</v>
      </c>
      <c r="AQ129" s="107">
        <v>0</v>
      </c>
      <c r="AR129" s="107">
        <v>0</v>
      </c>
      <c r="AS129" s="107">
        <v>0</v>
      </c>
      <c r="AT129" s="107">
        <v>0</v>
      </c>
      <c r="AU129" s="107">
        <v>0</v>
      </c>
      <c r="AV129" s="107">
        <v>0</v>
      </c>
      <c r="AW129" s="107">
        <v>0</v>
      </c>
      <c r="AX129" s="107">
        <v>0</v>
      </c>
      <c r="AY129" s="107">
        <v>0</v>
      </c>
    </row>
    <row r="130" spans="1:52" s="170" customFormat="1" ht="12.75" outlineLevel="1" x14ac:dyDescent="0.2">
      <c r="A130" s="6">
        <v>2</v>
      </c>
      <c r="B130" s="105" t="s">
        <v>138</v>
      </c>
      <c r="C130" s="105"/>
      <c r="D130" s="6" t="s">
        <v>31</v>
      </c>
      <c r="E130" s="6">
        <v>7</v>
      </c>
      <c r="F130" s="6">
        <v>107.30800000000001</v>
      </c>
      <c r="G130" s="6" t="s">
        <v>23</v>
      </c>
      <c r="H130" s="6" t="s">
        <v>24</v>
      </c>
      <c r="I130" s="13"/>
      <c r="J130" s="106">
        <v>0</v>
      </c>
      <c r="K130" s="107">
        <v>0</v>
      </c>
      <c r="L130" s="107">
        <v>0</v>
      </c>
      <c r="M130" s="107">
        <v>0</v>
      </c>
      <c r="N130" s="107">
        <v>107.30800000000001</v>
      </c>
      <c r="O130" s="108">
        <v>0</v>
      </c>
      <c r="P130" s="109">
        <v>0</v>
      </c>
      <c r="Q130" s="107">
        <v>0</v>
      </c>
      <c r="R130" s="107">
        <v>0</v>
      </c>
      <c r="S130" s="107">
        <v>0</v>
      </c>
      <c r="T130" s="107">
        <v>0</v>
      </c>
      <c r="U130" s="107">
        <v>0</v>
      </c>
      <c r="V130" s="178"/>
      <c r="Y130" s="107">
        <v>0</v>
      </c>
      <c r="Z130" s="107">
        <v>0</v>
      </c>
      <c r="AA130" s="107">
        <v>0</v>
      </c>
      <c r="AB130" s="107">
        <v>0</v>
      </c>
      <c r="AC130" s="107">
        <v>107.30800000000001</v>
      </c>
      <c r="AD130" s="107">
        <v>0</v>
      </c>
      <c r="AE130" s="107">
        <v>0</v>
      </c>
      <c r="AF130" s="107">
        <v>0</v>
      </c>
      <c r="AG130" s="107">
        <v>0</v>
      </c>
      <c r="AH130" s="107">
        <v>0</v>
      </c>
      <c r="AI130" s="107">
        <v>0</v>
      </c>
      <c r="AJ130" s="107">
        <v>0</v>
      </c>
      <c r="AK130" s="107">
        <v>0</v>
      </c>
      <c r="AL130" s="107">
        <v>0</v>
      </c>
      <c r="AM130" s="107">
        <v>0</v>
      </c>
      <c r="AN130" s="107">
        <v>0</v>
      </c>
      <c r="AO130" s="107">
        <v>0</v>
      </c>
      <c r="AP130" s="107">
        <v>0</v>
      </c>
      <c r="AQ130" s="107">
        <v>0</v>
      </c>
      <c r="AR130" s="107">
        <v>0</v>
      </c>
      <c r="AS130" s="107">
        <v>0</v>
      </c>
      <c r="AT130" s="107">
        <v>0</v>
      </c>
      <c r="AU130" s="107">
        <v>0</v>
      </c>
      <c r="AV130" s="107">
        <v>0</v>
      </c>
      <c r="AW130" s="107">
        <v>0</v>
      </c>
      <c r="AX130" s="107">
        <v>0</v>
      </c>
      <c r="AY130" s="107">
        <v>0</v>
      </c>
    </row>
    <row r="131" spans="1:52" s="170" customFormat="1" ht="12.75" outlineLevel="1" x14ac:dyDescent="0.2">
      <c r="A131" s="6">
        <v>3</v>
      </c>
      <c r="B131" s="105" t="s">
        <v>144</v>
      </c>
      <c r="C131" s="105"/>
      <c r="D131" s="6" t="s">
        <v>31</v>
      </c>
      <c r="E131" s="6">
        <v>7</v>
      </c>
      <c r="F131" s="6">
        <v>97.331999999999994</v>
      </c>
      <c r="G131" s="6" t="s">
        <v>23</v>
      </c>
      <c r="H131" s="6" t="s">
        <v>24</v>
      </c>
      <c r="I131" s="13"/>
      <c r="J131" s="106">
        <v>0</v>
      </c>
      <c r="K131" s="107">
        <v>0</v>
      </c>
      <c r="L131" s="107">
        <v>0</v>
      </c>
      <c r="M131" s="107">
        <v>0</v>
      </c>
      <c r="N131" s="107">
        <v>97.331999999999994</v>
      </c>
      <c r="O131" s="108">
        <v>0</v>
      </c>
      <c r="P131" s="109">
        <v>0</v>
      </c>
      <c r="Q131" s="107">
        <v>0</v>
      </c>
      <c r="R131" s="107">
        <v>0</v>
      </c>
      <c r="S131" s="107">
        <v>0</v>
      </c>
      <c r="T131" s="107">
        <v>0</v>
      </c>
      <c r="U131" s="107">
        <v>0</v>
      </c>
      <c r="V131" s="178"/>
      <c r="Y131" s="107">
        <v>0</v>
      </c>
      <c r="Z131" s="107">
        <v>0</v>
      </c>
      <c r="AA131" s="107">
        <v>0</v>
      </c>
      <c r="AB131" s="107">
        <v>0</v>
      </c>
      <c r="AC131" s="107">
        <v>0</v>
      </c>
      <c r="AD131" s="107">
        <v>0</v>
      </c>
      <c r="AE131" s="107">
        <v>0</v>
      </c>
      <c r="AF131" s="107">
        <v>0</v>
      </c>
      <c r="AG131" s="107">
        <v>0</v>
      </c>
      <c r="AH131" s="107">
        <v>0</v>
      </c>
      <c r="AI131" s="107">
        <v>97.331999999999994</v>
      </c>
      <c r="AJ131" s="107">
        <v>0</v>
      </c>
      <c r="AK131" s="107">
        <v>0</v>
      </c>
      <c r="AL131" s="107">
        <v>0</v>
      </c>
      <c r="AM131" s="107">
        <v>0</v>
      </c>
      <c r="AN131" s="107">
        <v>0</v>
      </c>
      <c r="AO131" s="107">
        <v>0</v>
      </c>
      <c r="AP131" s="107">
        <v>0</v>
      </c>
      <c r="AQ131" s="107">
        <v>0</v>
      </c>
      <c r="AR131" s="107">
        <v>0</v>
      </c>
      <c r="AS131" s="107">
        <v>0</v>
      </c>
      <c r="AT131" s="107">
        <v>0</v>
      </c>
      <c r="AU131" s="107">
        <v>0</v>
      </c>
      <c r="AV131" s="107">
        <v>0</v>
      </c>
      <c r="AW131" s="107">
        <v>0</v>
      </c>
      <c r="AX131" s="107">
        <v>0</v>
      </c>
      <c r="AY131" s="107">
        <v>0</v>
      </c>
    </row>
    <row r="132" spans="1:52" s="170" customFormat="1" ht="12.75" outlineLevel="1" x14ac:dyDescent="0.2">
      <c r="A132" s="6">
        <v>4</v>
      </c>
      <c r="B132" s="105" t="s">
        <v>150</v>
      </c>
      <c r="C132" s="105"/>
      <c r="D132" s="6" t="s">
        <v>31</v>
      </c>
      <c r="E132" s="6">
        <v>6</v>
      </c>
      <c r="F132" s="6">
        <v>83.427999999999997</v>
      </c>
      <c r="G132" s="6" t="s">
        <v>23</v>
      </c>
      <c r="H132" s="6" t="s">
        <v>24</v>
      </c>
      <c r="I132" s="13"/>
      <c r="J132" s="106">
        <v>0</v>
      </c>
      <c r="K132" s="107">
        <v>0</v>
      </c>
      <c r="L132" s="107">
        <v>0</v>
      </c>
      <c r="M132" s="107">
        <v>0</v>
      </c>
      <c r="N132" s="107">
        <v>83.427999999999997</v>
      </c>
      <c r="O132" s="108">
        <v>0</v>
      </c>
      <c r="P132" s="109">
        <v>0</v>
      </c>
      <c r="Q132" s="107">
        <v>0</v>
      </c>
      <c r="R132" s="107">
        <v>0</v>
      </c>
      <c r="S132" s="107">
        <v>0</v>
      </c>
      <c r="T132" s="107">
        <v>0</v>
      </c>
      <c r="U132" s="107">
        <v>0</v>
      </c>
      <c r="V132" s="178"/>
      <c r="Y132" s="107">
        <v>0</v>
      </c>
      <c r="Z132" s="107">
        <v>0</v>
      </c>
      <c r="AA132" s="107">
        <v>0</v>
      </c>
      <c r="AB132" s="107">
        <v>0</v>
      </c>
      <c r="AC132" s="107">
        <v>0</v>
      </c>
      <c r="AD132" s="107">
        <v>0</v>
      </c>
      <c r="AE132" s="107">
        <v>0</v>
      </c>
      <c r="AF132" s="107">
        <v>0</v>
      </c>
      <c r="AG132" s="107">
        <v>0</v>
      </c>
      <c r="AH132" s="107">
        <v>0</v>
      </c>
      <c r="AI132" s="107">
        <v>0</v>
      </c>
      <c r="AJ132" s="107">
        <v>0</v>
      </c>
      <c r="AK132" s="107">
        <v>0</v>
      </c>
      <c r="AL132" s="107">
        <v>0</v>
      </c>
      <c r="AM132" s="107">
        <v>0</v>
      </c>
      <c r="AN132" s="107">
        <v>0</v>
      </c>
      <c r="AO132" s="107">
        <v>83.427999999999997</v>
      </c>
      <c r="AP132" s="107">
        <v>0</v>
      </c>
      <c r="AQ132" s="107">
        <v>0</v>
      </c>
      <c r="AR132" s="107">
        <v>0</v>
      </c>
      <c r="AS132" s="107">
        <v>0</v>
      </c>
      <c r="AT132" s="107">
        <v>0</v>
      </c>
      <c r="AU132" s="107">
        <v>0</v>
      </c>
      <c r="AV132" s="107">
        <v>0</v>
      </c>
      <c r="AW132" s="107">
        <v>0</v>
      </c>
      <c r="AX132" s="107">
        <v>0</v>
      </c>
      <c r="AY132" s="107">
        <v>0</v>
      </c>
    </row>
    <row r="133" spans="1:52" s="170" customFormat="1" ht="12.75" outlineLevel="1" x14ac:dyDescent="0.2">
      <c r="A133" s="6">
        <v>5</v>
      </c>
      <c r="B133" s="105" t="s">
        <v>160</v>
      </c>
      <c r="C133" s="105"/>
      <c r="D133" s="6" t="s">
        <v>31</v>
      </c>
      <c r="E133" s="6">
        <v>3</v>
      </c>
      <c r="F133" s="6">
        <v>41.713000000000001</v>
      </c>
      <c r="G133" s="6" t="s">
        <v>23</v>
      </c>
      <c r="H133" s="6" t="s">
        <v>24</v>
      </c>
      <c r="I133" s="13"/>
      <c r="J133" s="106">
        <v>0</v>
      </c>
      <c r="K133" s="107">
        <v>0</v>
      </c>
      <c r="L133" s="107">
        <v>0</v>
      </c>
      <c r="M133" s="107">
        <v>0</v>
      </c>
      <c r="N133" s="107">
        <v>41.713000000000001</v>
      </c>
      <c r="O133" s="108">
        <v>0</v>
      </c>
      <c r="P133" s="109">
        <v>0</v>
      </c>
      <c r="Q133" s="107">
        <v>0</v>
      </c>
      <c r="R133" s="107">
        <v>0</v>
      </c>
      <c r="S133" s="107">
        <v>0</v>
      </c>
      <c r="T133" s="107">
        <v>0</v>
      </c>
      <c r="U133" s="107">
        <v>0</v>
      </c>
      <c r="V133" s="178"/>
      <c r="Y133" s="107">
        <v>0</v>
      </c>
      <c r="Z133" s="107">
        <v>0</v>
      </c>
      <c r="AA133" s="107">
        <v>0</v>
      </c>
      <c r="AB133" s="107">
        <v>0</v>
      </c>
      <c r="AC133" s="107">
        <v>0</v>
      </c>
      <c r="AD133" s="107">
        <v>0</v>
      </c>
      <c r="AE133" s="107">
        <v>0</v>
      </c>
      <c r="AF133" s="107">
        <v>0</v>
      </c>
      <c r="AG133" s="107">
        <v>0</v>
      </c>
      <c r="AH133" s="107">
        <v>0</v>
      </c>
      <c r="AI133" s="107">
        <v>0</v>
      </c>
      <c r="AJ133" s="107">
        <v>0</v>
      </c>
      <c r="AK133" s="107">
        <v>0</v>
      </c>
      <c r="AL133" s="107">
        <v>0</v>
      </c>
      <c r="AM133" s="107">
        <v>0</v>
      </c>
      <c r="AN133" s="107">
        <v>0</v>
      </c>
      <c r="AO133" s="107">
        <v>0</v>
      </c>
      <c r="AP133" s="107">
        <v>0</v>
      </c>
      <c r="AQ133" s="107">
        <v>0</v>
      </c>
      <c r="AR133" s="107">
        <v>0</v>
      </c>
      <c r="AS133" s="107">
        <v>0</v>
      </c>
      <c r="AT133" s="107">
        <v>0</v>
      </c>
      <c r="AU133" s="107">
        <v>0</v>
      </c>
      <c r="AV133" s="107">
        <v>0</v>
      </c>
      <c r="AW133" s="107">
        <v>41.713000000000001</v>
      </c>
      <c r="AX133" s="107">
        <v>0</v>
      </c>
      <c r="AY133" s="107">
        <v>0</v>
      </c>
    </row>
    <row r="134" spans="1:52" s="170" customFormat="1" ht="12.75" customHeight="1" x14ac:dyDescent="0.2">
      <c r="A134" s="256" t="s">
        <v>247</v>
      </c>
      <c r="B134" s="256"/>
      <c r="C134" s="256"/>
      <c r="D134" s="114" t="s">
        <v>55</v>
      </c>
      <c r="E134" s="128">
        <v>24</v>
      </c>
      <c r="F134" s="145">
        <v>345.11100000000005</v>
      </c>
      <c r="G134" s="128"/>
      <c r="H134" s="163"/>
      <c r="I134" s="123"/>
      <c r="J134" s="165"/>
      <c r="K134" s="166"/>
      <c r="L134" s="166"/>
      <c r="M134" s="166"/>
      <c r="N134" s="166"/>
      <c r="O134" s="167"/>
      <c r="P134" s="168"/>
      <c r="Q134" s="166"/>
      <c r="R134" s="166"/>
      <c r="S134" s="166"/>
      <c r="T134" s="166"/>
      <c r="U134" s="167"/>
      <c r="V134" s="179">
        <v>345.11100000000005</v>
      </c>
      <c r="Y134" s="107">
        <v>0</v>
      </c>
      <c r="Z134" s="107">
        <v>0</v>
      </c>
      <c r="AA134" s="107">
        <v>0</v>
      </c>
      <c r="AB134" s="107">
        <v>0</v>
      </c>
      <c r="AC134" s="107">
        <v>0</v>
      </c>
      <c r="AD134" s="107">
        <v>0</v>
      </c>
      <c r="AE134" s="107">
        <v>0</v>
      </c>
      <c r="AF134" s="107">
        <v>0</v>
      </c>
      <c r="AG134" s="107">
        <v>0</v>
      </c>
      <c r="AH134" s="107">
        <v>0</v>
      </c>
      <c r="AI134" s="107">
        <v>0</v>
      </c>
      <c r="AJ134" s="107">
        <v>0</v>
      </c>
      <c r="AK134" s="107">
        <v>0</v>
      </c>
      <c r="AL134" s="107">
        <v>0</v>
      </c>
      <c r="AM134" s="107">
        <v>0</v>
      </c>
      <c r="AN134" s="107">
        <v>0</v>
      </c>
      <c r="AO134" s="107">
        <v>0</v>
      </c>
      <c r="AP134" s="107">
        <v>0</v>
      </c>
      <c r="AQ134" s="107">
        <v>0</v>
      </c>
      <c r="AR134" s="107">
        <v>0</v>
      </c>
      <c r="AS134" s="107">
        <v>0</v>
      </c>
      <c r="AT134" s="107">
        <v>0</v>
      </c>
      <c r="AU134" s="107">
        <v>0</v>
      </c>
      <c r="AV134" s="107">
        <v>0</v>
      </c>
      <c r="AW134" s="107">
        <v>0</v>
      </c>
      <c r="AX134" s="107">
        <v>0</v>
      </c>
      <c r="AY134" s="107">
        <v>0</v>
      </c>
      <c r="AZ134" s="123"/>
    </row>
    <row r="135" spans="1:52" s="170" customFormat="1" ht="12.75" customHeight="1" outlineLevel="1" x14ac:dyDescent="0.2">
      <c r="A135" s="138" t="s">
        <v>112</v>
      </c>
      <c r="B135" s="254" t="s">
        <v>248</v>
      </c>
      <c r="C135" s="254"/>
      <c r="D135" s="254"/>
      <c r="E135" s="254"/>
      <c r="F135" s="254"/>
      <c r="G135" s="254"/>
      <c r="H135" s="254"/>
      <c r="I135" s="13"/>
      <c r="J135" s="171"/>
      <c r="K135" s="172"/>
      <c r="L135" s="172"/>
      <c r="M135" s="172"/>
      <c r="N135" s="172"/>
      <c r="O135" s="173"/>
      <c r="P135" s="174"/>
      <c r="Q135" s="172"/>
      <c r="R135" s="172"/>
      <c r="S135" s="172"/>
      <c r="T135" s="172"/>
      <c r="U135" s="173"/>
      <c r="V135" s="175"/>
      <c r="Y135" s="107">
        <v>0</v>
      </c>
      <c r="Z135" s="107">
        <v>0</v>
      </c>
      <c r="AA135" s="107">
        <v>0</v>
      </c>
      <c r="AB135" s="107">
        <v>0</v>
      </c>
      <c r="AC135" s="107">
        <v>0</v>
      </c>
      <c r="AD135" s="107">
        <v>0</v>
      </c>
      <c r="AE135" s="107">
        <v>0</v>
      </c>
      <c r="AF135" s="107">
        <v>0</v>
      </c>
      <c r="AG135" s="107">
        <v>0</v>
      </c>
      <c r="AH135" s="107">
        <v>0</v>
      </c>
      <c r="AI135" s="107">
        <v>0</v>
      </c>
      <c r="AJ135" s="107">
        <v>0</v>
      </c>
      <c r="AK135" s="107">
        <v>0</v>
      </c>
      <c r="AL135" s="107">
        <v>0</v>
      </c>
      <c r="AM135" s="107">
        <v>0</v>
      </c>
      <c r="AN135" s="107">
        <v>0</v>
      </c>
      <c r="AO135" s="107">
        <v>0</v>
      </c>
      <c r="AP135" s="107">
        <v>0</v>
      </c>
      <c r="AQ135" s="107">
        <v>0</v>
      </c>
      <c r="AR135" s="107">
        <v>0</v>
      </c>
      <c r="AS135" s="107">
        <v>0</v>
      </c>
      <c r="AT135" s="107">
        <v>0</v>
      </c>
      <c r="AU135" s="107">
        <v>0</v>
      </c>
      <c r="AV135" s="107">
        <v>0</v>
      </c>
      <c r="AW135" s="107">
        <v>0</v>
      </c>
      <c r="AX135" s="107">
        <v>0</v>
      </c>
      <c r="AY135" s="107">
        <v>0</v>
      </c>
    </row>
    <row r="136" spans="1:52" s="170" customFormat="1" ht="12.75" outlineLevel="1" x14ac:dyDescent="0.2">
      <c r="A136" s="6">
        <v>1</v>
      </c>
      <c r="B136" s="191" t="s">
        <v>144</v>
      </c>
      <c r="C136" s="191"/>
      <c r="D136" s="6" t="s">
        <v>55</v>
      </c>
      <c r="E136" s="6">
        <v>1</v>
      </c>
      <c r="F136" s="6">
        <v>34.189</v>
      </c>
      <c r="G136" s="6" t="s">
        <v>38</v>
      </c>
      <c r="H136" s="6" t="s">
        <v>24</v>
      </c>
      <c r="I136" s="13"/>
      <c r="J136" s="106">
        <v>0</v>
      </c>
      <c r="K136" s="107">
        <v>0</v>
      </c>
      <c r="L136" s="107">
        <v>0</v>
      </c>
      <c r="M136" s="107">
        <v>0</v>
      </c>
      <c r="N136" s="107">
        <v>0</v>
      </c>
      <c r="O136" s="108">
        <v>34.189</v>
      </c>
      <c r="P136" s="109">
        <v>0</v>
      </c>
      <c r="Q136" s="107">
        <v>0</v>
      </c>
      <c r="R136" s="107">
        <v>0</v>
      </c>
      <c r="S136" s="107">
        <v>0</v>
      </c>
      <c r="T136" s="107">
        <v>0</v>
      </c>
      <c r="U136" s="107">
        <v>0</v>
      </c>
      <c r="V136" s="178"/>
      <c r="Y136" s="107">
        <v>0</v>
      </c>
      <c r="Z136" s="107">
        <v>0</v>
      </c>
      <c r="AA136" s="107">
        <v>0</v>
      </c>
      <c r="AB136" s="107">
        <v>0</v>
      </c>
      <c r="AC136" s="107">
        <v>0</v>
      </c>
      <c r="AD136" s="107">
        <v>0</v>
      </c>
      <c r="AE136" s="107">
        <v>0</v>
      </c>
      <c r="AF136" s="107">
        <v>0</v>
      </c>
      <c r="AG136" s="107">
        <v>0</v>
      </c>
      <c r="AH136" s="107">
        <v>0</v>
      </c>
      <c r="AI136" s="107">
        <v>34.189</v>
      </c>
      <c r="AJ136" s="107">
        <v>0</v>
      </c>
      <c r="AK136" s="107">
        <v>0</v>
      </c>
      <c r="AL136" s="107">
        <v>0</v>
      </c>
      <c r="AM136" s="107">
        <v>0</v>
      </c>
      <c r="AN136" s="107">
        <v>0</v>
      </c>
      <c r="AO136" s="107">
        <v>0</v>
      </c>
      <c r="AP136" s="107">
        <v>0</v>
      </c>
      <c r="AQ136" s="107">
        <v>0</v>
      </c>
      <c r="AR136" s="107">
        <v>0</v>
      </c>
      <c r="AS136" s="107">
        <v>0</v>
      </c>
      <c r="AT136" s="107">
        <v>0</v>
      </c>
      <c r="AU136" s="107">
        <v>0</v>
      </c>
      <c r="AV136" s="107">
        <v>0</v>
      </c>
      <c r="AW136" s="107">
        <v>0</v>
      </c>
      <c r="AX136" s="107">
        <v>0</v>
      </c>
      <c r="AY136" s="107">
        <v>0</v>
      </c>
    </row>
    <row r="137" spans="1:52" s="170" customFormat="1" ht="12.75" outlineLevel="1" x14ac:dyDescent="0.2">
      <c r="A137" s="6">
        <v>2</v>
      </c>
      <c r="B137" s="191" t="s">
        <v>149</v>
      </c>
      <c r="C137" s="191"/>
      <c r="D137" s="6" t="s">
        <v>55</v>
      </c>
      <c r="E137" s="6">
        <v>2</v>
      </c>
      <c r="F137" s="6">
        <v>68.38</v>
      </c>
      <c r="G137" s="6" t="s">
        <v>38</v>
      </c>
      <c r="H137" s="6" t="s">
        <v>24</v>
      </c>
      <c r="I137" s="13"/>
      <c r="J137" s="106">
        <v>0</v>
      </c>
      <c r="K137" s="107">
        <v>0</v>
      </c>
      <c r="L137" s="107">
        <v>0</v>
      </c>
      <c r="M137" s="107">
        <v>0</v>
      </c>
      <c r="N137" s="107">
        <v>0</v>
      </c>
      <c r="O137" s="108">
        <v>68.38</v>
      </c>
      <c r="P137" s="109">
        <v>0</v>
      </c>
      <c r="Q137" s="107">
        <v>0</v>
      </c>
      <c r="R137" s="107">
        <v>0</v>
      </c>
      <c r="S137" s="107">
        <v>0</v>
      </c>
      <c r="T137" s="107">
        <v>0</v>
      </c>
      <c r="U137" s="107">
        <v>0</v>
      </c>
      <c r="V137" s="178"/>
      <c r="Y137" s="107">
        <v>0</v>
      </c>
      <c r="Z137" s="107">
        <v>0</v>
      </c>
      <c r="AA137" s="107">
        <v>0</v>
      </c>
      <c r="AB137" s="107">
        <v>0</v>
      </c>
      <c r="AC137" s="107">
        <v>0</v>
      </c>
      <c r="AD137" s="107">
        <v>0</v>
      </c>
      <c r="AE137" s="107">
        <v>0</v>
      </c>
      <c r="AF137" s="107">
        <v>0</v>
      </c>
      <c r="AG137" s="107">
        <v>0</v>
      </c>
      <c r="AH137" s="107">
        <v>0</v>
      </c>
      <c r="AI137" s="107">
        <v>0</v>
      </c>
      <c r="AJ137" s="107">
        <v>0</v>
      </c>
      <c r="AK137" s="107">
        <v>0</v>
      </c>
      <c r="AL137" s="107">
        <v>0</v>
      </c>
      <c r="AM137" s="107">
        <v>0</v>
      </c>
      <c r="AN137" s="107">
        <v>68.38</v>
      </c>
      <c r="AO137" s="107">
        <v>0</v>
      </c>
      <c r="AP137" s="107">
        <v>0</v>
      </c>
      <c r="AQ137" s="107">
        <v>0</v>
      </c>
      <c r="AR137" s="107">
        <v>0</v>
      </c>
      <c r="AS137" s="107">
        <v>0</v>
      </c>
      <c r="AT137" s="107">
        <v>0</v>
      </c>
      <c r="AU137" s="107">
        <v>0</v>
      </c>
      <c r="AV137" s="107">
        <v>0</v>
      </c>
      <c r="AW137" s="107">
        <v>0</v>
      </c>
      <c r="AX137" s="107">
        <v>0</v>
      </c>
      <c r="AY137" s="107">
        <v>0</v>
      </c>
    </row>
    <row r="138" spans="1:52" s="170" customFormat="1" ht="12.75" outlineLevel="1" x14ac:dyDescent="0.2">
      <c r="A138" s="6">
        <v>3</v>
      </c>
      <c r="B138" s="191" t="s">
        <v>150</v>
      </c>
      <c r="C138" s="191"/>
      <c r="D138" s="6" t="s">
        <v>55</v>
      </c>
      <c r="E138" s="6">
        <v>3</v>
      </c>
      <c r="F138" s="6">
        <v>102.569</v>
      </c>
      <c r="G138" s="6" t="s">
        <v>38</v>
      </c>
      <c r="H138" s="6" t="s">
        <v>24</v>
      </c>
      <c r="I138" s="13"/>
      <c r="J138" s="106">
        <v>0</v>
      </c>
      <c r="K138" s="107">
        <v>0</v>
      </c>
      <c r="L138" s="107">
        <v>0</v>
      </c>
      <c r="M138" s="107">
        <v>0</v>
      </c>
      <c r="N138" s="107">
        <v>0</v>
      </c>
      <c r="O138" s="108">
        <v>102.569</v>
      </c>
      <c r="P138" s="109">
        <v>0</v>
      </c>
      <c r="Q138" s="107">
        <v>0</v>
      </c>
      <c r="R138" s="107">
        <v>0</v>
      </c>
      <c r="S138" s="107">
        <v>0</v>
      </c>
      <c r="T138" s="107">
        <v>0</v>
      </c>
      <c r="U138" s="107">
        <v>0</v>
      </c>
      <c r="V138" s="178"/>
      <c r="Y138" s="107">
        <v>0</v>
      </c>
      <c r="Z138" s="107">
        <v>0</v>
      </c>
      <c r="AA138" s="107">
        <v>0</v>
      </c>
      <c r="AB138" s="107">
        <v>0</v>
      </c>
      <c r="AC138" s="107">
        <v>0</v>
      </c>
      <c r="AD138" s="107">
        <v>0</v>
      </c>
      <c r="AE138" s="107">
        <v>0</v>
      </c>
      <c r="AF138" s="107">
        <v>0</v>
      </c>
      <c r="AG138" s="107">
        <v>0</v>
      </c>
      <c r="AH138" s="107">
        <v>0</v>
      </c>
      <c r="AI138" s="107">
        <v>0</v>
      </c>
      <c r="AJ138" s="107">
        <v>0</v>
      </c>
      <c r="AK138" s="107">
        <v>0</v>
      </c>
      <c r="AL138" s="107">
        <v>0</v>
      </c>
      <c r="AM138" s="107">
        <v>0</v>
      </c>
      <c r="AN138" s="107">
        <v>0</v>
      </c>
      <c r="AO138" s="107">
        <v>102.569</v>
      </c>
      <c r="AP138" s="107">
        <v>0</v>
      </c>
      <c r="AQ138" s="107">
        <v>0</v>
      </c>
      <c r="AR138" s="107">
        <v>0</v>
      </c>
      <c r="AS138" s="107">
        <v>0</v>
      </c>
      <c r="AT138" s="107">
        <v>0</v>
      </c>
      <c r="AU138" s="107">
        <v>0</v>
      </c>
      <c r="AV138" s="107">
        <v>0</v>
      </c>
      <c r="AW138" s="107">
        <v>0</v>
      </c>
      <c r="AX138" s="107">
        <v>0</v>
      </c>
      <c r="AY138" s="107">
        <v>0</v>
      </c>
    </row>
    <row r="139" spans="1:52" s="170" customFormat="1" ht="12.75" outlineLevel="1" x14ac:dyDescent="0.2">
      <c r="A139" s="6">
        <v>4</v>
      </c>
      <c r="B139" s="191" t="s">
        <v>160</v>
      </c>
      <c r="C139" s="191"/>
      <c r="D139" s="6" t="s">
        <v>55</v>
      </c>
      <c r="E139" s="6">
        <v>1</v>
      </c>
      <c r="F139" s="6">
        <v>34.189</v>
      </c>
      <c r="G139" s="6" t="s">
        <v>38</v>
      </c>
      <c r="H139" s="6" t="s">
        <v>24</v>
      </c>
      <c r="I139" s="13"/>
      <c r="J139" s="106">
        <v>0</v>
      </c>
      <c r="K139" s="107">
        <v>0</v>
      </c>
      <c r="L139" s="107">
        <v>0</v>
      </c>
      <c r="M139" s="107">
        <v>0</v>
      </c>
      <c r="N139" s="107">
        <v>0</v>
      </c>
      <c r="O139" s="108">
        <v>34.189</v>
      </c>
      <c r="P139" s="109">
        <v>0</v>
      </c>
      <c r="Q139" s="107">
        <v>0</v>
      </c>
      <c r="R139" s="107">
        <v>0</v>
      </c>
      <c r="S139" s="107">
        <v>0</v>
      </c>
      <c r="T139" s="107">
        <v>0</v>
      </c>
      <c r="U139" s="107">
        <v>0</v>
      </c>
      <c r="V139" s="178"/>
      <c r="Y139" s="107">
        <v>0</v>
      </c>
      <c r="Z139" s="107">
        <v>0</v>
      </c>
      <c r="AA139" s="107">
        <v>0</v>
      </c>
      <c r="AB139" s="107">
        <v>0</v>
      </c>
      <c r="AC139" s="107">
        <v>0</v>
      </c>
      <c r="AD139" s="107">
        <v>0</v>
      </c>
      <c r="AE139" s="107">
        <v>0</v>
      </c>
      <c r="AF139" s="107">
        <v>0</v>
      </c>
      <c r="AG139" s="107">
        <v>0</v>
      </c>
      <c r="AH139" s="107">
        <v>0</v>
      </c>
      <c r="AI139" s="107">
        <v>0</v>
      </c>
      <c r="AJ139" s="107">
        <v>0</v>
      </c>
      <c r="AK139" s="107">
        <v>0</v>
      </c>
      <c r="AL139" s="107">
        <v>0</v>
      </c>
      <c r="AM139" s="107">
        <v>0</v>
      </c>
      <c r="AN139" s="107">
        <v>0</v>
      </c>
      <c r="AO139" s="107">
        <v>0</v>
      </c>
      <c r="AP139" s="107">
        <v>0</v>
      </c>
      <c r="AQ139" s="107">
        <v>0</v>
      </c>
      <c r="AR139" s="107">
        <v>0</v>
      </c>
      <c r="AS139" s="107">
        <v>0</v>
      </c>
      <c r="AT139" s="107">
        <v>0</v>
      </c>
      <c r="AU139" s="107">
        <v>0</v>
      </c>
      <c r="AV139" s="107">
        <v>0</v>
      </c>
      <c r="AW139" s="107">
        <v>34.189</v>
      </c>
      <c r="AX139" s="107">
        <v>0</v>
      </c>
      <c r="AY139" s="107">
        <v>0</v>
      </c>
    </row>
    <row r="140" spans="1:52" s="170" customFormat="1" ht="12.75" outlineLevel="1" x14ac:dyDescent="0.2">
      <c r="A140" s="6">
        <v>5</v>
      </c>
      <c r="B140" s="191" t="s">
        <v>162</v>
      </c>
      <c r="C140" s="191"/>
      <c r="D140" s="6" t="s">
        <v>55</v>
      </c>
      <c r="E140" s="6">
        <v>1</v>
      </c>
      <c r="F140" s="6">
        <v>34.189</v>
      </c>
      <c r="G140" s="6" t="s">
        <v>38</v>
      </c>
      <c r="H140" s="6" t="s">
        <v>24</v>
      </c>
      <c r="I140" s="13"/>
      <c r="J140" s="106">
        <v>0</v>
      </c>
      <c r="K140" s="107">
        <v>0</v>
      </c>
      <c r="L140" s="107">
        <v>0</v>
      </c>
      <c r="M140" s="107">
        <v>0</v>
      </c>
      <c r="N140" s="107">
        <v>0</v>
      </c>
      <c r="O140" s="108">
        <v>34.189</v>
      </c>
      <c r="P140" s="109">
        <v>0</v>
      </c>
      <c r="Q140" s="107">
        <v>0</v>
      </c>
      <c r="R140" s="107">
        <v>0</v>
      </c>
      <c r="S140" s="107">
        <v>0</v>
      </c>
      <c r="T140" s="107">
        <v>0</v>
      </c>
      <c r="U140" s="107">
        <v>0</v>
      </c>
      <c r="V140" s="178"/>
      <c r="Y140" s="107">
        <v>0</v>
      </c>
      <c r="Z140" s="107">
        <v>0</v>
      </c>
      <c r="AA140" s="107">
        <v>0</v>
      </c>
      <c r="AB140" s="107">
        <v>0</v>
      </c>
      <c r="AC140" s="107">
        <v>0</v>
      </c>
      <c r="AD140" s="107">
        <v>0</v>
      </c>
      <c r="AE140" s="107">
        <v>0</v>
      </c>
      <c r="AF140" s="107">
        <v>0</v>
      </c>
      <c r="AG140" s="107">
        <v>0</v>
      </c>
      <c r="AH140" s="107">
        <v>0</v>
      </c>
      <c r="AI140" s="107">
        <v>0</v>
      </c>
      <c r="AJ140" s="107">
        <v>0</v>
      </c>
      <c r="AK140" s="107">
        <v>0</v>
      </c>
      <c r="AL140" s="107">
        <v>0</v>
      </c>
      <c r="AM140" s="107">
        <v>0</v>
      </c>
      <c r="AN140" s="107">
        <v>0</v>
      </c>
      <c r="AO140" s="107">
        <v>0</v>
      </c>
      <c r="AP140" s="107">
        <v>0</v>
      </c>
      <c r="AQ140" s="107">
        <v>0</v>
      </c>
      <c r="AR140" s="107">
        <v>0</v>
      </c>
      <c r="AS140" s="107">
        <v>0</v>
      </c>
      <c r="AT140" s="107">
        <v>0</v>
      </c>
      <c r="AU140" s="107">
        <v>0</v>
      </c>
      <c r="AV140" s="107">
        <v>0</v>
      </c>
      <c r="AW140" s="107">
        <v>0</v>
      </c>
      <c r="AX140" s="107">
        <v>34.189</v>
      </c>
      <c r="AY140" s="107">
        <v>0</v>
      </c>
    </row>
    <row r="141" spans="1:52" s="170" customFormat="1" ht="12.75" customHeight="1" x14ac:dyDescent="0.2">
      <c r="A141" s="256" t="s">
        <v>249</v>
      </c>
      <c r="B141" s="256"/>
      <c r="C141" s="256"/>
      <c r="D141" s="114" t="s">
        <v>55</v>
      </c>
      <c r="E141" s="128">
        <v>8</v>
      </c>
      <c r="F141" s="145">
        <v>273.51599999999996</v>
      </c>
      <c r="G141" s="128"/>
      <c r="H141" s="163"/>
      <c r="I141" s="13"/>
      <c r="J141" s="165"/>
      <c r="K141" s="166"/>
      <c r="L141" s="166"/>
      <c r="M141" s="166"/>
      <c r="N141" s="166"/>
      <c r="O141" s="167"/>
      <c r="P141" s="168"/>
      <c r="Q141" s="166"/>
      <c r="R141" s="166"/>
      <c r="S141" s="166"/>
      <c r="T141" s="166"/>
      <c r="U141" s="167"/>
      <c r="V141" s="179">
        <v>273.51599999999996</v>
      </c>
      <c r="Y141" s="107">
        <v>0</v>
      </c>
      <c r="Z141" s="107">
        <v>0</v>
      </c>
      <c r="AA141" s="107">
        <v>0</v>
      </c>
      <c r="AB141" s="107">
        <v>0</v>
      </c>
      <c r="AC141" s="107">
        <v>0</v>
      </c>
      <c r="AD141" s="107">
        <v>0</v>
      </c>
      <c r="AE141" s="107">
        <v>0</v>
      </c>
      <c r="AF141" s="107">
        <v>0</v>
      </c>
      <c r="AG141" s="107">
        <v>0</v>
      </c>
      <c r="AH141" s="107">
        <v>0</v>
      </c>
      <c r="AI141" s="107">
        <v>0</v>
      </c>
      <c r="AJ141" s="107">
        <v>0</v>
      </c>
      <c r="AK141" s="107">
        <v>0</v>
      </c>
      <c r="AL141" s="107">
        <v>0</v>
      </c>
      <c r="AM141" s="107">
        <v>0</v>
      </c>
      <c r="AN141" s="107">
        <v>0</v>
      </c>
      <c r="AO141" s="107">
        <v>0</v>
      </c>
      <c r="AP141" s="107">
        <v>0</v>
      </c>
      <c r="AQ141" s="107">
        <v>0</v>
      </c>
      <c r="AR141" s="107">
        <v>0</v>
      </c>
      <c r="AS141" s="107">
        <v>0</v>
      </c>
      <c r="AT141" s="107">
        <v>0</v>
      </c>
      <c r="AU141" s="107">
        <v>0</v>
      </c>
      <c r="AV141" s="107">
        <v>0</v>
      </c>
      <c r="AW141" s="107">
        <v>0</v>
      </c>
      <c r="AX141" s="107">
        <v>0</v>
      </c>
      <c r="AY141" s="107">
        <v>0</v>
      </c>
      <c r="AZ141" s="123"/>
    </row>
    <row r="142" spans="1:52" s="199" customFormat="1" ht="12.75" customHeight="1" x14ac:dyDescent="0.2">
      <c r="A142" s="90" t="s">
        <v>250</v>
      </c>
      <c r="B142" s="253" t="s">
        <v>251</v>
      </c>
      <c r="C142" s="253"/>
      <c r="D142" s="253"/>
      <c r="E142" s="253"/>
      <c r="F142" s="192">
        <v>1074.117</v>
      </c>
      <c r="G142" s="193"/>
      <c r="H142" s="193"/>
      <c r="I142" s="13"/>
      <c r="J142" s="194"/>
      <c r="K142" s="195"/>
      <c r="L142" s="195"/>
      <c r="M142" s="195"/>
      <c r="N142" s="195"/>
      <c r="O142" s="196"/>
      <c r="P142" s="197"/>
      <c r="Q142" s="195"/>
      <c r="R142" s="195"/>
      <c r="S142" s="195"/>
      <c r="T142" s="195"/>
      <c r="U142" s="196"/>
      <c r="V142" s="198"/>
      <c r="Y142" s="107">
        <v>0</v>
      </c>
      <c r="Z142" s="107">
        <v>0</v>
      </c>
      <c r="AA142" s="107">
        <v>0</v>
      </c>
      <c r="AB142" s="107">
        <v>0</v>
      </c>
      <c r="AC142" s="107">
        <v>0</v>
      </c>
      <c r="AD142" s="107">
        <v>0</v>
      </c>
      <c r="AE142" s="107">
        <v>0</v>
      </c>
      <c r="AF142" s="107">
        <v>0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>
        <v>0</v>
      </c>
      <c r="AM142" s="107">
        <v>0</v>
      </c>
      <c r="AN142" s="107">
        <v>0</v>
      </c>
      <c r="AO142" s="107">
        <v>0</v>
      </c>
      <c r="AP142" s="107">
        <v>0</v>
      </c>
      <c r="AQ142" s="107">
        <v>0</v>
      </c>
      <c r="AR142" s="107">
        <v>0</v>
      </c>
      <c r="AS142" s="107">
        <v>0</v>
      </c>
      <c r="AT142" s="107">
        <v>0</v>
      </c>
      <c r="AU142" s="107">
        <v>0</v>
      </c>
      <c r="AV142" s="107">
        <v>0</v>
      </c>
      <c r="AW142" s="107">
        <v>0</v>
      </c>
      <c r="AX142" s="107">
        <v>0</v>
      </c>
      <c r="AY142" s="107">
        <v>0</v>
      </c>
    </row>
    <row r="143" spans="1:52" s="199" customFormat="1" ht="12.75" hidden="1" customHeight="1" outlineLevel="1" x14ac:dyDescent="0.2">
      <c r="A143" s="97" t="s">
        <v>252</v>
      </c>
      <c r="B143" s="257" t="s">
        <v>253</v>
      </c>
      <c r="C143" s="257"/>
      <c r="D143" s="257"/>
      <c r="E143" s="257"/>
      <c r="F143" s="257"/>
      <c r="G143" s="257"/>
      <c r="H143" s="257"/>
      <c r="I143" s="13"/>
      <c r="J143" s="171"/>
      <c r="K143" s="172"/>
      <c r="L143" s="172"/>
      <c r="M143" s="172"/>
      <c r="N143" s="172"/>
      <c r="O143" s="173"/>
      <c r="P143" s="174"/>
      <c r="Q143" s="172"/>
      <c r="R143" s="172"/>
      <c r="S143" s="172"/>
      <c r="T143" s="172"/>
      <c r="U143" s="173"/>
      <c r="V143" s="175"/>
      <c r="Y143" s="107">
        <v>0</v>
      </c>
      <c r="Z143" s="107">
        <v>0</v>
      </c>
      <c r="AA143" s="107">
        <v>0</v>
      </c>
      <c r="AB143" s="107">
        <v>0</v>
      </c>
      <c r="AC143" s="107">
        <v>0</v>
      </c>
      <c r="AD143" s="107">
        <v>0</v>
      </c>
      <c r="AE143" s="107">
        <v>0</v>
      </c>
      <c r="AF143" s="107">
        <v>0</v>
      </c>
      <c r="AG143" s="107">
        <v>0</v>
      </c>
      <c r="AH143" s="107">
        <v>0</v>
      </c>
      <c r="AI143" s="107">
        <v>0</v>
      </c>
      <c r="AJ143" s="107">
        <v>0</v>
      </c>
      <c r="AK143" s="107">
        <v>0</v>
      </c>
      <c r="AL143" s="107">
        <v>0</v>
      </c>
      <c r="AM143" s="107">
        <v>0</v>
      </c>
      <c r="AN143" s="107">
        <v>0</v>
      </c>
      <c r="AO143" s="107">
        <v>0</v>
      </c>
      <c r="AP143" s="107">
        <v>0</v>
      </c>
      <c r="AQ143" s="107">
        <v>0</v>
      </c>
      <c r="AR143" s="107">
        <v>0</v>
      </c>
      <c r="AS143" s="107">
        <v>0</v>
      </c>
      <c r="AT143" s="107">
        <v>0</v>
      </c>
      <c r="AU143" s="107">
        <v>0</v>
      </c>
      <c r="AV143" s="107">
        <v>0</v>
      </c>
      <c r="AW143" s="107">
        <v>0</v>
      </c>
      <c r="AX143" s="107">
        <v>0</v>
      </c>
      <c r="AY143" s="107">
        <v>0</v>
      </c>
    </row>
    <row r="144" spans="1:52" s="199" customFormat="1" ht="12.75" hidden="1" outlineLevel="1" x14ac:dyDescent="0.2">
      <c r="A144" s="6">
        <v>1</v>
      </c>
      <c r="B144" s="176"/>
      <c r="C144" s="176"/>
      <c r="D144" s="6"/>
      <c r="E144" s="6"/>
      <c r="F144" s="6"/>
      <c r="G144" s="6"/>
      <c r="H144" s="6"/>
      <c r="I144" s="13"/>
      <c r="J144" s="106">
        <v>0</v>
      </c>
      <c r="K144" s="107">
        <v>0</v>
      </c>
      <c r="L144" s="107">
        <v>0</v>
      </c>
      <c r="M144" s="107">
        <v>0</v>
      </c>
      <c r="N144" s="107">
        <v>0</v>
      </c>
      <c r="O144" s="108">
        <v>0</v>
      </c>
      <c r="P144" s="109">
        <v>0</v>
      </c>
      <c r="Q144" s="107">
        <v>0</v>
      </c>
      <c r="R144" s="107">
        <v>0</v>
      </c>
      <c r="S144" s="107">
        <v>0</v>
      </c>
      <c r="T144" s="107">
        <v>0</v>
      </c>
      <c r="U144" s="107">
        <v>0</v>
      </c>
      <c r="V144" s="200"/>
      <c r="Y144" s="107">
        <v>0</v>
      </c>
      <c r="Z144" s="107">
        <v>0</v>
      </c>
      <c r="AA144" s="107">
        <v>0</v>
      </c>
      <c r="AB144" s="107">
        <v>0</v>
      </c>
      <c r="AC144" s="107">
        <v>0</v>
      </c>
      <c r="AD144" s="107">
        <v>0</v>
      </c>
      <c r="AE144" s="107">
        <v>0</v>
      </c>
      <c r="AF144" s="107">
        <v>0</v>
      </c>
      <c r="AG144" s="107">
        <v>0</v>
      </c>
      <c r="AH144" s="107">
        <v>0</v>
      </c>
      <c r="AI144" s="107">
        <v>0</v>
      </c>
      <c r="AJ144" s="107">
        <v>0</v>
      </c>
      <c r="AK144" s="107">
        <v>0</v>
      </c>
      <c r="AL144" s="107">
        <v>0</v>
      </c>
      <c r="AM144" s="107">
        <v>0</v>
      </c>
      <c r="AN144" s="107">
        <v>0</v>
      </c>
      <c r="AO144" s="107">
        <v>0</v>
      </c>
      <c r="AP144" s="107">
        <v>0</v>
      </c>
      <c r="AQ144" s="107">
        <v>0</v>
      </c>
      <c r="AR144" s="107">
        <v>0</v>
      </c>
      <c r="AS144" s="107">
        <v>0</v>
      </c>
      <c r="AT144" s="107">
        <v>0</v>
      </c>
      <c r="AU144" s="107">
        <v>0</v>
      </c>
      <c r="AV144" s="107">
        <v>0</v>
      </c>
      <c r="AW144" s="107">
        <v>0</v>
      </c>
      <c r="AX144" s="107">
        <v>0</v>
      </c>
      <c r="AY144" s="107">
        <v>0</v>
      </c>
    </row>
    <row r="145" spans="1:52" s="199" customFormat="1" ht="12.75" hidden="1" outlineLevel="1" x14ac:dyDescent="0.2">
      <c r="A145" s="6">
        <v>2</v>
      </c>
      <c r="B145" s="176"/>
      <c r="C145" s="176"/>
      <c r="D145" s="6"/>
      <c r="E145" s="6"/>
      <c r="F145" s="6"/>
      <c r="G145" s="6"/>
      <c r="H145" s="6"/>
      <c r="I145" s="13"/>
      <c r="J145" s="201"/>
      <c r="K145" s="202"/>
      <c r="L145" s="202"/>
      <c r="M145" s="202"/>
      <c r="N145" s="202"/>
      <c r="O145" s="203"/>
      <c r="P145" s="204"/>
      <c r="Q145" s="202"/>
      <c r="R145" s="202"/>
      <c r="S145" s="202"/>
      <c r="T145" s="202"/>
      <c r="U145" s="203"/>
      <c r="V145" s="200"/>
      <c r="Y145" s="107">
        <v>0</v>
      </c>
      <c r="Z145" s="107">
        <v>0</v>
      </c>
      <c r="AA145" s="107">
        <v>0</v>
      </c>
      <c r="AB145" s="107">
        <v>0</v>
      </c>
      <c r="AC145" s="107">
        <v>0</v>
      </c>
      <c r="AD145" s="107">
        <v>0</v>
      </c>
      <c r="AE145" s="107">
        <v>0</v>
      </c>
      <c r="AF145" s="107">
        <v>0</v>
      </c>
      <c r="AG145" s="107">
        <v>0</v>
      </c>
      <c r="AH145" s="107">
        <v>0</v>
      </c>
      <c r="AI145" s="107">
        <v>0</v>
      </c>
      <c r="AJ145" s="107">
        <v>0</v>
      </c>
      <c r="AK145" s="107">
        <v>0</v>
      </c>
      <c r="AL145" s="107">
        <v>0</v>
      </c>
      <c r="AM145" s="107">
        <v>0</v>
      </c>
      <c r="AN145" s="107">
        <v>0</v>
      </c>
      <c r="AO145" s="107">
        <v>0</v>
      </c>
      <c r="AP145" s="107">
        <v>0</v>
      </c>
      <c r="AQ145" s="107">
        <v>0</v>
      </c>
      <c r="AR145" s="107">
        <v>0</v>
      </c>
      <c r="AS145" s="107">
        <v>0</v>
      </c>
      <c r="AT145" s="107">
        <v>0</v>
      </c>
      <c r="AU145" s="107">
        <v>0</v>
      </c>
      <c r="AV145" s="107">
        <v>0</v>
      </c>
      <c r="AW145" s="107">
        <v>0</v>
      </c>
      <c r="AX145" s="107">
        <v>0</v>
      </c>
      <c r="AY145" s="107">
        <v>0</v>
      </c>
    </row>
    <row r="146" spans="1:52" ht="24" customHeight="1" collapsed="1" x14ac:dyDescent="0.25">
      <c r="A146" s="256" t="s">
        <v>254</v>
      </c>
      <c r="B146" s="256"/>
      <c r="C146" s="256"/>
      <c r="D146" s="114" t="s">
        <v>31</v>
      </c>
      <c r="E146" s="128">
        <v>0</v>
      </c>
      <c r="F146" s="128">
        <v>0</v>
      </c>
      <c r="G146" s="205"/>
      <c r="H146" s="206"/>
      <c r="I146" s="13"/>
      <c r="J146" s="118"/>
      <c r="K146" s="119"/>
      <c r="L146" s="119"/>
      <c r="M146" s="119"/>
      <c r="N146" s="119"/>
      <c r="O146" s="120"/>
      <c r="P146" s="121"/>
      <c r="Q146" s="119"/>
      <c r="R146" s="119"/>
      <c r="S146" s="119"/>
      <c r="T146" s="119"/>
      <c r="U146" s="120"/>
      <c r="V146" s="122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0</v>
      </c>
      <c r="AD146" s="107">
        <v>0</v>
      </c>
      <c r="AE146" s="107">
        <v>0</v>
      </c>
      <c r="AF146" s="107">
        <v>0</v>
      </c>
      <c r="AG146" s="107">
        <v>0</v>
      </c>
      <c r="AH146" s="107">
        <v>0</v>
      </c>
      <c r="AI146" s="107">
        <v>0</v>
      </c>
      <c r="AJ146" s="107">
        <v>0</v>
      </c>
      <c r="AK146" s="107">
        <v>0</v>
      </c>
      <c r="AL146" s="107">
        <v>0</v>
      </c>
      <c r="AM146" s="107">
        <v>0</v>
      </c>
      <c r="AN146" s="107">
        <v>0</v>
      </c>
      <c r="AO146" s="107">
        <v>0</v>
      </c>
      <c r="AP146" s="107">
        <v>0</v>
      </c>
      <c r="AQ146" s="107">
        <v>0</v>
      </c>
      <c r="AR146" s="107">
        <v>0</v>
      </c>
      <c r="AS146" s="107">
        <v>0</v>
      </c>
      <c r="AT146" s="107">
        <v>0</v>
      </c>
      <c r="AU146" s="107">
        <v>0</v>
      </c>
      <c r="AV146" s="107">
        <v>0</v>
      </c>
      <c r="AW146" s="107">
        <v>0</v>
      </c>
      <c r="AX146" s="107">
        <v>0</v>
      </c>
      <c r="AY146" s="107">
        <v>0</v>
      </c>
    </row>
    <row r="147" spans="1:52" s="199" customFormat="1" ht="12.75" customHeight="1" outlineLevel="1" x14ac:dyDescent="0.2">
      <c r="A147" s="97">
        <v>24</v>
      </c>
      <c r="B147" s="257" t="s">
        <v>255</v>
      </c>
      <c r="C147" s="257"/>
      <c r="D147" s="257"/>
      <c r="E147" s="257"/>
      <c r="F147" s="257"/>
      <c r="G147" s="257"/>
      <c r="H147" s="257"/>
      <c r="I147" s="13"/>
      <c r="J147" s="171"/>
      <c r="K147" s="172"/>
      <c r="L147" s="172"/>
      <c r="M147" s="172"/>
      <c r="N147" s="172"/>
      <c r="O147" s="173"/>
      <c r="P147" s="174"/>
      <c r="Q147" s="172"/>
      <c r="R147" s="172"/>
      <c r="S147" s="172"/>
      <c r="T147" s="172"/>
      <c r="U147" s="173"/>
      <c r="V147" s="175"/>
      <c r="Y147" s="107">
        <v>0</v>
      </c>
      <c r="Z147" s="107">
        <v>0</v>
      </c>
      <c r="AA147" s="107">
        <v>0</v>
      </c>
      <c r="AB147" s="107">
        <v>0</v>
      </c>
      <c r="AC147" s="107">
        <v>0</v>
      </c>
      <c r="AD147" s="107">
        <v>0</v>
      </c>
      <c r="AE147" s="107">
        <v>0</v>
      </c>
      <c r="AF147" s="107">
        <v>0</v>
      </c>
      <c r="AG147" s="107">
        <v>0</v>
      </c>
      <c r="AH147" s="107">
        <v>0</v>
      </c>
      <c r="AI147" s="107">
        <v>0</v>
      </c>
      <c r="AJ147" s="107">
        <v>0</v>
      </c>
      <c r="AK147" s="107">
        <v>0</v>
      </c>
      <c r="AL147" s="107">
        <v>0</v>
      </c>
      <c r="AM147" s="107">
        <v>0</v>
      </c>
      <c r="AN147" s="107">
        <v>0</v>
      </c>
      <c r="AO147" s="107">
        <v>0</v>
      </c>
      <c r="AP147" s="107">
        <v>0</v>
      </c>
      <c r="AQ147" s="107">
        <v>0</v>
      </c>
      <c r="AR147" s="107">
        <v>0</v>
      </c>
      <c r="AS147" s="107">
        <v>0</v>
      </c>
      <c r="AT147" s="107">
        <v>0</v>
      </c>
      <c r="AU147" s="107">
        <v>0</v>
      </c>
      <c r="AV147" s="107">
        <v>0</v>
      </c>
      <c r="AW147" s="107">
        <v>0</v>
      </c>
      <c r="AX147" s="107">
        <v>0</v>
      </c>
      <c r="AY147" s="107">
        <v>0</v>
      </c>
    </row>
    <row r="148" spans="1:52" outlineLevel="1" x14ac:dyDescent="0.25">
      <c r="A148" s="4">
        <v>1</v>
      </c>
      <c r="B148" s="105" t="s">
        <v>140</v>
      </c>
      <c r="C148" s="139" t="s">
        <v>230</v>
      </c>
      <c r="D148" s="4" t="s">
        <v>55</v>
      </c>
      <c r="E148" s="4">
        <v>7</v>
      </c>
      <c r="F148" s="4">
        <v>26.449000000000002</v>
      </c>
      <c r="G148" s="4" t="s">
        <v>35</v>
      </c>
      <c r="H148" s="4" t="s">
        <v>24</v>
      </c>
      <c r="I148" s="13"/>
      <c r="J148" s="106">
        <v>26.449000000000002</v>
      </c>
      <c r="K148" s="107">
        <v>0</v>
      </c>
      <c r="L148" s="107">
        <v>0</v>
      </c>
      <c r="M148" s="107">
        <v>0</v>
      </c>
      <c r="N148" s="107">
        <v>0</v>
      </c>
      <c r="O148" s="108">
        <v>0</v>
      </c>
      <c r="P148" s="109">
        <v>0</v>
      </c>
      <c r="Q148" s="107">
        <v>0</v>
      </c>
      <c r="R148" s="107">
        <v>0</v>
      </c>
      <c r="S148" s="107">
        <v>0</v>
      </c>
      <c r="T148" s="107">
        <v>0</v>
      </c>
      <c r="U148" s="107">
        <v>0</v>
      </c>
      <c r="V148" s="127"/>
      <c r="Y148" s="107">
        <v>0</v>
      </c>
      <c r="Z148" s="107">
        <v>0</v>
      </c>
      <c r="AA148" s="107">
        <v>0</v>
      </c>
      <c r="AB148" s="107">
        <v>0</v>
      </c>
      <c r="AC148" s="107">
        <v>0</v>
      </c>
      <c r="AD148" s="107">
        <v>0</v>
      </c>
      <c r="AE148" s="107">
        <v>26.449000000000002</v>
      </c>
      <c r="AF148" s="107">
        <v>0</v>
      </c>
      <c r="AG148" s="107">
        <v>0</v>
      </c>
      <c r="AH148" s="107">
        <v>0</v>
      </c>
      <c r="AI148" s="107">
        <v>0</v>
      </c>
      <c r="AJ148" s="107">
        <v>0</v>
      </c>
      <c r="AK148" s="107">
        <v>0</v>
      </c>
      <c r="AL148" s="107">
        <v>0</v>
      </c>
      <c r="AM148" s="107">
        <v>0</v>
      </c>
      <c r="AN148" s="107">
        <v>0</v>
      </c>
      <c r="AO148" s="107">
        <v>0</v>
      </c>
      <c r="AP148" s="107">
        <v>0</v>
      </c>
      <c r="AQ148" s="107">
        <v>0</v>
      </c>
      <c r="AR148" s="107">
        <v>0</v>
      </c>
      <c r="AS148" s="107">
        <v>0</v>
      </c>
      <c r="AT148" s="107">
        <v>0</v>
      </c>
      <c r="AU148" s="107">
        <v>0</v>
      </c>
      <c r="AV148" s="107">
        <v>0</v>
      </c>
      <c r="AW148" s="107">
        <v>0</v>
      </c>
      <c r="AX148" s="107">
        <v>0</v>
      </c>
      <c r="AY148" s="107">
        <v>0</v>
      </c>
    </row>
    <row r="149" spans="1:52" outlineLevel="1" x14ac:dyDescent="0.25">
      <c r="A149" s="4">
        <v>2</v>
      </c>
      <c r="B149" s="105" t="s">
        <v>143</v>
      </c>
      <c r="C149" s="139"/>
      <c r="D149" s="4" t="s">
        <v>55</v>
      </c>
      <c r="E149" s="4">
        <v>5</v>
      </c>
      <c r="F149" s="4">
        <v>24.943999999999999</v>
      </c>
      <c r="G149" s="4" t="s">
        <v>107</v>
      </c>
      <c r="H149" s="4" t="s">
        <v>24</v>
      </c>
      <c r="I149" s="13"/>
      <c r="J149" s="106">
        <v>0</v>
      </c>
      <c r="K149" s="107">
        <v>0</v>
      </c>
      <c r="L149" s="107">
        <v>0</v>
      </c>
      <c r="M149" s="107">
        <v>0</v>
      </c>
      <c r="N149" s="107">
        <v>0</v>
      </c>
      <c r="O149" s="108">
        <v>0</v>
      </c>
      <c r="P149" s="109">
        <v>0</v>
      </c>
      <c r="Q149" s="107">
        <v>0</v>
      </c>
      <c r="R149" s="107">
        <v>0</v>
      </c>
      <c r="S149" s="107">
        <v>0</v>
      </c>
      <c r="T149" s="107">
        <v>0</v>
      </c>
      <c r="U149" s="107">
        <v>24.943999999999999</v>
      </c>
      <c r="V149" s="127"/>
      <c r="Y149" s="107">
        <v>0</v>
      </c>
      <c r="Z149" s="107">
        <v>0</v>
      </c>
      <c r="AA149" s="107">
        <v>0</v>
      </c>
      <c r="AB149" s="107">
        <v>0</v>
      </c>
      <c r="AC149" s="107">
        <v>0</v>
      </c>
      <c r="AD149" s="107">
        <v>0</v>
      </c>
      <c r="AE149" s="107">
        <v>0</v>
      </c>
      <c r="AF149" s="107">
        <v>0</v>
      </c>
      <c r="AG149" s="107">
        <v>0</v>
      </c>
      <c r="AH149" s="107">
        <v>24.943999999999999</v>
      </c>
      <c r="AI149" s="107">
        <v>0</v>
      </c>
      <c r="AJ149" s="107">
        <v>0</v>
      </c>
      <c r="AK149" s="107">
        <v>0</v>
      </c>
      <c r="AL149" s="107">
        <v>0</v>
      </c>
      <c r="AM149" s="107">
        <v>0</v>
      </c>
      <c r="AN149" s="107">
        <v>0</v>
      </c>
      <c r="AO149" s="107">
        <v>0</v>
      </c>
      <c r="AP149" s="107">
        <v>0</v>
      </c>
      <c r="AQ149" s="107">
        <v>0</v>
      </c>
      <c r="AR149" s="107">
        <v>0</v>
      </c>
      <c r="AS149" s="107">
        <v>0</v>
      </c>
      <c r="AT149" s="107">
        <v>0</v>
      </c>
      <c r="AU149" s="107">
        <v>0</v>
      </c>
      <c r="AV149" s="107">
        <v>0</v>
      </c>
      <c r="AW149" s="107">
        <v>0</v>
      </c>
      <c r="AX149" s="107">
        <v>0</v>
      </c>
      <c r="AY149" s="107">
        <v>0</v>
      </c>
    </row>
    <row r="150" spans="1:52" outlineLevel="1" x14ac:dyDescent="0.25">
      <c r="A150" s="4">
        <v>3</v>
      </c>
      <c r="B150" s="105" t="s">
        <v>153</v>
      </c>
      <c r="C150" s="139"/>
      <c r="D150" s="4" t="s">
        <v>55</v>
      </c>
      <c r="E150" s="4">
        <v>16</v>
      </c>
      <c r="F150" s="4">
        <v>25.609000000000002</v>
      </c>
      <c r="G150" s="4" t="s">
        <v>107</v>
      </c>
      <c r="H150" s="4" t="s">
        <v>24</v>
      </c>
      <c r="I150" s="13"/>
      <c r="J150" s="106">
        <v>0</v>
      </c>
      <c r="K150" s="107">
        <v>0</v>
      </c>
      <c r="L150" s="107">
        <v>0</v>
      </c>
      <c r="M150" s="107">
        <v>0</v>
      </c>
      <c r="N150" s="107">
        <v>0</v>
      </c>
      <c r="O150" s="108">
        <v>0</v>
      </c>
      <c r="P150" s="109">
        <v>0</v>
      </c>
      <c r="Q150" s="107">
        <v>0</v>
      </c>
      <c r="R150" s="107">
        <v>0</v>
      </c>
      <c r="S150" s="107">
        <v>0</v>
      </c>
      <c r="T150" s="107">
        <v>0</v>
      </c>
      <c r="U150" s="107">
        <v>25.609000000000002</v>
      </c>
      <c r="V150" s="127"/>
      <c r="Y150" s="107">
        <v>0</v>
      </c>
      <c r="Z150" s="107">
        <v>0</v>
      </c>
      <c r="AA150" s="107">
        <v>0</v>
      </c>
      <c r="AB150" s="107">
        <v>0</v>
      </c>
      <c r="AC150" s="107">
        <v>0</v>
      </c>
      <c r="AD150" s="107">
        <v>0</v>
      </c>
      <c r="AE150" s="107">
        <v>0</v>
      </c>
      <c r="AF150" s="107">
        <v>0</v>
      </c>
      <c r="AG150" s="107">
        <v>0</v>
      </c>
      <c r="AH150" s="107">
        <v>0</v>
      </c>
      <c r="AI150" s="107">
        <v>0</v>
      </c>
      <c r="AJ150" s="107">
        <v>0</v>
      </c>
      <c r="AK150" s="107">
        <v>0</v>
      </c>
      <c r="AL150" s="107">
        <v>0</v>
      </c>
      <c r="AM150" s="107">
        <v>0</v>
      </c>
      <c r="AN150" s="107">
        <v>0</v>
      </c>
      <c r="AO150" s="107">
        <v>0</v>
      </c>
      <c r="AP150" s="107">
        <v>0</v>
      </c>
      <c r="AQ150" s="107">
        <v>25.609000000000002</v>
      </c>
      <c r="AR150" s="107">
        <v>0</v>
      </c>
      <c r="AS150" s="107">
        <v>0</v>
      </c>
      <c r="AT150" s="107">
        <v>0</v>
      </c>
      <c r="AU150" s="107">
        <v>0</v>
      </c>
      <c r="AV150" s="107">
        <v>0</v>
      </c>
      <c r="AW150" s="107">
        <v>0</v>
      </c>
      <c r="AX150" s="107">
        <v>0</v>
      </c>
      <c r="AY150" s="107">
        <v>0</v>
      </c>
    </row>
    <row r="151" spans="1:52" outlineLevel="1" x14ac:dyDescent="0.25">
      <c r="A151" s="4">
        <v>4</v>
      </c>
      <c r="B151" s="105" t="s">
        <v>154</v>
      </c>
      <c r="C151" s="139"/>
      <c r="D151" s="4" t="s">
        <v>55</v>
      </c>
      <c r="E151" s="4">
        <v>8</v>
      </c>
      <c r="F151" s="4">
        <v>15.904999999999999</v>
      </c>
      <c r="G151" s="4" t="s">
        <v>107</v>
      </c>
      <c r="H151" s="4" t="s">
        <v>24</v>
      </c>
      <c r="I151" s="13"/>
      <c r="J151" s="106">
        <v>0</v>
      </c>
      <c r="K151" s="107">
        <v>0</v>
      </c>
      <c r="L151" s="107">
        <v>0</v>
      </c>
      <c r="M151" s="107">
        <v>0</v>
      </c>
      <c r="N151" s="107">
        <v>0</v>
      </c>
      <c r="O151" s="108">
        <v>0</v>
      </c>
      <c r="P151" s="109">
        <v>0</v>
      </c>
      <c r="Q151" s="107">
        <v>0</v>
      </c>
      <c r="R151" s="107">
        <v>0</v>
      </c>
      <c r="S151" s="107">
        <v>0</v>
      </c>
      <c r="T151" s="107">
        <v>0</v>
      </c>
      <c r="U151" s="107">
        <v>15.904999999999999</v>
      </c>
      <c r="V151" s="127"/>
      <c r="Y151" s="107">
        <v>0</v>
      </c>
      <c r="Z151" s="107">
        <v>0</v>
      </c>
      <c r="AA151" s="107">
        <v>0</v>
      </c>
      <c r="AB151" s="107">
        <v>0</v>
      </c>
      <c r="AC151" s="107">
        <v>0</v>
      </c>
      <c r="AD151" s="107">
        <v>0</v>
      </c>
      <c r="AE151" s="107">
        <v>0</v>
      </c>
      <c r="AF151" s="107">
        <v>0</v>
      </c>
      <c r="AG151" s="107">
        <v>0</v>
      </c>
      <c r="AH151" s="107">
        <v>0</v>
      </c>
      <c r="AI151" s="107">
        <v>0</v>
      </c>
      <c r="AJ151" s="107">
        <v>0</v>
      </c>
      <c r="AK151" s="107">
        <v>0</v>
      </c>
      <c r="AL151" s="107">
        <v>0</v>
      </c>
      <c r="AM151" s="107">
        <v>0</v>
      </c>
      <c r="AN151" s="107">
        <v>0</v>
      </c>
      <c r="AO151" s="107">
        <v>0</v>
      </c>
      <c r="AP151" s="107">
        <v>0</v>
      </c>
      <c r="AQ151" s="107">
        <v>0</v>
      </c>
      <c r="AR151" s="107">
        <v>15.904999999999999</v>
      </c>
      <c r="AS151" s="107">
        <v>0</v>
      </c>
      <c r="AT151" s="107">
        <v>0</v>
      </c>
      <c r="AU151" s="107">
        <v>0</v>
      </c>
      <c r="AV151" s="107">
        <v>0</v>
      </c>
      <c r="AW151" s="107">
        <v>0</v>
      </c>
      <c r="AX151" s="107">
        <v>0</v>
      </c>
      <c r="AY151" s="107">
        <v>0</v>
      </c>
    </row>
    <row r="152" spans="1:52" ht="32.25" customHeight="1" x14ac:dyDescent="0.25">
      <c r="A152" s="256" t="s">
        <v>256</v>
      </c>
      <c r="B152" s="256"/>
      <c r="C152" s="256"/>
      <c r="D152" s="114" t="s">
        <v>55</v>
      </c>
      <c r="E152" s="207">
        <v>7</v>
      </c>
      <c r="F152" s="208">
        <v>92.907000000000011</v>
      </c>
      <c r="G152" s="209"/>
      <c r="H152" s="206"/>
      <c r="I152" s="13"/>
      <c r="J152" s="118"/>
      <c r="K152" s="119"/>
      <c r="L152" s="119"/>
      <c r="M152" s="119"/>
      <c r="N152" s="119"/>
      <c r="O152" s="120"/>
      <c r="P152" s="121"/>
      <c r="Q152" s="119"/>
      <c r="R152" s="119"/>
      <c r="S152" s="119"/>
      <c r="T152" s="119"/>
      <c r="U152" s="120"/>
      <c r="V152" s="122">
        <v>92.907000000000011</v>
      </c>
      <c r="Y152" s="107">
        <v>0</v>
      </c>
      <c r="Z152" s="107">
        <v>0</v>
      </c>
      <c r="AA152" s="107">
        <v>0</v>
      </c>
      <c r="AB152" s="107">
        <v>0</v>
      </c>
      <c r="AC152" s="107">
        <v>0</v>
      </c>
      <c r="AD152" s="107">
        <v>0</v>
      </c>
      <c r="AE152" s="107">
        <v>0</v>
      </c>
      <c r="AF152" s="107">
        <v>0</v>
      </c>
      <c r="AG152" s="107">
        <v>0</v>
      </c>
      <c r="AH152" s="107">
        <v>0</v>
      </c>
      <c r="AI152" s="107">
        <v>0</v>
      </c>
      <c r="AJ152" s="107">
        <v>0</v>
      </c>
      <c r="AK152" s="107">
        <v>0</v>
      </c>
      <c r="AL152" s="107">
        <v>0</v>
      </c>
      <c r="AM152" s="107">
        <v>0</v>
      </c>
      <c r="AN152" s="107">
        <v>0</v>
      </c>
      <c r="AO152" s="107">
        <v>0</v>
      </c>
      <c r="AP152" s="107">
        <v>0</v>
      </c>
      <c r="AQ152" s="107">
        <v>0</v>
      </c>
      <c r="AR152" s="107">
        <v>0</v>
      </c>
      <c r="AS152" s="107">
        <v>0</v>
      </c>
      <c r="AT152" s="107">
        <v>0</v>
      </c>
      <c r="AU152" s="107">
        <v>0</v>
      </c>
      <c r="AV152" s="107">
        <v>0</v>
      </c>
      <c r="AW152" s="107">
        <v>0</v>
      </c>
      <c r="AX152" s="107">
        <v>0</v>
      </c>
      <c r="AY152" s="107">
        <v>0</v>
      </c>
      <c r="AZ152" s="123"/>
    </row>
    <row r="153" spans="1:52" s="199" customFormat="1" ht="12.75" customHeight="1" outlineLevel="1" x14ac:dyDescent="0.2">
      <c r="A153" s="97" t="s">
        <v>257</v>
      </c>
      <c r="B153" s="257" t="s">
        <v>258</v>
      </c>
      <c r="C153" s="257"/>
      <c r="D153" s="257"/>
      <c r="E153" s="257"/>
      <c r="F153" s="257"/>
      <c r="G153" s="257"/>
      <c r="H153" s="257"/>
      <c r="I153" s="13"/>
      <c r="J153" s="171"/>
      <c r="K153" s="172"/>
      <c r="L153" s="172"/>
      <c r="M153" s="172"/>
      <c r="N153" s="172"/>
      <c r="O153" s="173"/>
      <c r="P153" s="174"/>
      <c r="Q153" s="172"/>
      <c r="R153" s="172"/>
      <c r="S153" s="172"/>
      <c r="T153" s="172"/>
      <c r="U153" s="173"/>
      <c r="V153" s="175"/>
      <c r="Y153" s="107">
        <v>0</v>
      </c>
      <c r="Z153" s="107">
        <v>0</v>
      </c>
      <c r="AA153" s="107">
        <v>0</v>
      </c>
      <c r="AB153" s="107">
        <v>0</v>
      </c>
      <c r="AC153" s="107">
        <v>0</v>
      </c>
      <c r="AD153" s="107">
        <v>0</v>
      </c>
      <c r="AE153" s="107">
        <v>0</v>
      </c>
      <c r="AF153" s="107">
        <v>0</v>
      </c>
      <c r="AG153" s="107">
        <v>0</v>
      </c>
      <c r="AH153" s="107">
        <v>0</v>
      </c>
      <c r="AI153" s="107">
        <v>0</v>
      </c>
      <c r="AJ153" s="107">
        <v>0</v>
      </c>
      <c r="AK153" s="107">
        <v>0</v>
      </c>
      <c r="AL153" s="107">
        <v>0</v>
      </c>
      <c r="AM153" s="107">
        <v>0</v>
      </c>
      <c r="AN153" s="107">
        <v>0</v>
      </c>
      <c r="AO153" s="107">
        <v>0</v>
      </c>
      <c r="AP153" s="107">
        <v>0</v>
      </c>
      <c r="AQ153" s="107">
        <v>0</v>
      </c>
      <c r="AR153" s="107">
        <v>0</v>
      </c>
      <c r="AS153" s="107">
        <v>0</v>
      </c>
      <c r="AT153" s="107">
        <v>0</v>
      </c>
      <c r="AU153" s="107">
        <v>0</v>
      </c>
      <c r="AV153" s="107">
        <v>0</v>
      </c>
      <c r="AW153" s="107">
        <v>0</v>
      </c>
      <c r="AX153" s="107">
        <v>0</v>
      </c>
      <c r="AY153" s="107">
        <v>0</v>
      </c>
    </row>
    <row r="154" spans="1:52" outlineLevel="1" x14ac:dyDescent="0.25">
      <c r="A154" s="4">
        <v>1</v>
      </c>
      <c r="B154" s="105" t="s">
        <v>143</v>
      </c>
      <c r="C154" s="139"/>
      <c r="D154" s="4" t="s">
        <v>55</v>
      </c>
      <c r="E154" s="4">
        <v>4</v>
      </c>
      <c r="F154" s="4">
        <v>20.222000000000001</v>
      </c>
      <c r="G154" s="4" t="s">
        <v>107</v>
      </c>
      <c r="H154" s="4" t="s">
        <v>24</v>
      </c>
      <c r="I154" s="13"/>
      <c r="J154" s="106">
        <v>0</v>
      </c>
      <c r="K154" s="107">
        <v>0</v>
      </c>
      <c r="L154" s="107">
        <v>0</v>
      </c>
      <c r="M154" s="107">
        <v>0</v>
      </c>
      <c r="N154" s="107">
        <v>0</v>
      </c>
      <c r="O154" s="108">
        <v>0</v>
      </c>
      <c r="P154" s="109">
        <v>0</v>
      </c>
      <c r="Q154" s="107">
        <v>0</v>
      </c>
      <c r="R154" s="107">
        <v>0</v>
      </c>
      <c r="S154" s="107">
        <v>0</v>
      </c>
      <c r="T154" s="107">
        <v>0</v>
      </c>
      <c r="U154" s="107">
        <v>20.222000000000001</v>
      </c>
      <c r="V154" s="127"/>
      <c r="Y154" s="107">
        <v>0</v>
      </c>
      <c r="Z154" s="107">
        <v>0</v>
      </c>
      <c r="AA154" s="107">
        <v>0</v>
      </c>
      <c r="AB154" s="107">
        <v>0</v>
      </c>
      <c r="AC154" s="107">
        <v>0</v>
      </c>
      <c r="AD154" s="107">
        <v>0</v>
      </c>
      <c r="AE154" s="107">
        <v>0</v>
      </c>
      <c r="AF154" s="107">
        <v>0</v>
      </c>
      <c r="AG154" s="107">
        <v>0</v>
      </c>
      <c r="AH154" s="107">
        <v>20.222000000000001</v>
      </c>
      <c r="AI154" s="107">
        <v>0</v>
      </c>
      <c r="AJ154" s="107">
        <v>0</v>
      </c>
      <c r="AK154" s="107">
        <v>0</v>
      </c>
      <c r="AL154" s="107">
        <v>0</v>
      </c>
      <c r="AM154" s="107">
        <v>0</v>
      </c>
      <c r="AN154" s="107">
        <v>0</v>
      </c>
      <c r="AO154" s="107">
        <v>0</v>
      </c>
      <c r="AP154" s="107">
        <v>0</v>
      </c>
      <c r="AQ154" s="107">
        <v>0</v>
      </c>
      <c r="AR154" s="107">
        <v>0</v>
      </c>
      <c r="AS154" s="107">
        <v>0</v>
      </c>
      <c r="AT154" s="107">
        <v>0</v>
      </c>
      <c r="AU154" s="107">
        <v>0</v>
      </c>
      <c r="AV154" s="107">
        <v>0</v>
      </c>
      <c r="AW154" s="107">
        <v>0</v>
      </c>
      <c r="AX154" s="107">
        <v>0</v>
      </c>
      <c r="AY154" s="107">
        <v>0</v>
      </c>
    </row>
    <row r="155" spans="1:52" outlineLevel="1" x14ac:dyDescent="0.25">
      <c r="A155" s="4">
        <v>2</v>
      </c>
      <c r="B155" s="105" t="s">
        <v>160</v>
      </c>
      <c r="C155" s="139"/>
      <c r="D155" s="4" t="s">
        <v>55</v>
      </c>
      <c r="E155" s="4">
        <v>54</v>
      </c>
      <c r="F155" s="4">
        <v>480.49400000000003</v>
      </c>
      <c r="G155" s="4" t="s">
        <v>174</v>
      </c>
      <c r="H155" s="4" t="s">
        <v>24</v>
      </c>
      <c r="I155" s="13"/>
      <c r="J155" s="106">
        <v>0</v>
      </c>
      <c r="K155" s="107">
        <v>480.49400000000003</v>
      </c>
      <c r="L155" s="107">
        <v>0</v>
      </c>
      <c r="M155" s="107">
        <v>0</v>
      </c>
      <c r="N155" s="107">
        <v>0</v>
      </c>
      <c r="O155" s="108">
        <v>0</v>
      </c>
      <c r="P155" s="109">
        <v>0</v>
      </c>
      <c r="Q155" s="107">
        <v>0</v>
      </c>
      <c r="R155" s="107">
        <v>0</v>
      </c>
      <c r="S155" s="107">
        <v>0</v>
      </c>
      <c r="T155" s="107">
        <v>0</v>
      </c>
      <c r="U155" s="107">
        <v>0</v>
      </c>
      <c r="V155" s="127"/>
      <c r="Y155" s="107">
        <v>0</v>
      </c>
      <c r="Z155" s="107">
        <v>0</v>
      </c>
      <c r="AA155" s="107">
        <v>0</v>
      </c>
      <c r="AB155" s="107">
        <v>0</v>
      </c>
      <c r="AC155" s="107">
        <v>0</v>
      </c>
      <c r="AD155" s="107">
        <v>0</v>
      </c>
      <c r="AE155" s="107">
        <v>0</v>
      </c>
      <c r="AF155" s="107">
        <v>0</v>
      </c>
      <c r="AG155" s="107">
        <v>0</v>
      </c>
      <c r="AH155" s="107">
        <v>0</v>
      </c>
      <c r="AI155" s="107">
        <v>0</v>
      </c>
      <c r="AJ155" s="107">
        <v>0</v>
      </c>
      <c r="AK155" s="107">
        <v>0</v>
      </c>
      <c r="AL155" s="107">
        <v>0</v>
      </c>
      <c r="AM155" s="107">
        <v>0</v>
      </c>
      <c r="AN155" s="107">
        <v>0</v>
      </c>
      <c r="AO155" s="107">
        <v>0</v>
      </c>
      <c r="AP155" s="107">
        <v>0</v>
      </c>
      <c r="AQ155" s="107">
        <v>0</v>
      </c>
      <c r="AR155" s="107">
        <v>0</v>
      </c>
      <c r="AS155" s="107">
        <v>0</v>
      </c>
      <c r="AT155" s="107">
        <v>0</v>
      </c>
      <c r="AU155" s="107">
        <v>0</v>
      </c>
      <c r="AV155" s="107">
        <v>0</v>
      </c>
      <c r="AW155" s="107">
        <v>480.49400000000003</v>
      </c>
      <c r="AX155" s="107">
        <v>0</v>
      </c>
      <c r="AY155" s="107">
        <v>0</v>
      </c>
    </row>
    <row r="156" spans="1:52" outlineLevel="1" x14ac:dyDescent="0.25">
      <c r="A156" s="4">
        <v>3</v>
      </c>
      <c r="B156" s="105" t="s">
        <v>162</v>
      </c>
      <c r="C156" s="139"/>
      <c r="D156" s="4" t="s">
        <v>55</v>
      </c>
      <c r="E156" s="4">
        <v>54</v>
      </c>
      <c r="F156" s="4">
        <v>480.49400000000003</v>
      </c>
      <c r="G156" s="4" t="s">
        <v>65</v>
      </c>
      <c r="H156" s="4" t="s">
        <v>24</v>
      </c>
      <c r="I156" s="13"/>
      <c r="J156" s="106">
        <v>0</v>
      </c>
      <c r="K156" s="107">
        <v>0</v>
      </c>
      <c r="L156" s="107">
        <v>0</v>
      </c>
      <c r="M156" s="107">
        <v>480.49400000000003</v>
      </c>
      <c r="N156" s="107">
        <v>0</v>
      </c>
      <c r="O156" s="108">
        <v>0</v>
      </c>
      <c r="P156" s="109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0</v>
      </c>
      <c r="V156" s="127"/>
      <c r="Y156" s="107">
        <v>0</v>
      </c>
      <c r="Z156" s="107">
        <v>0</v>
      </c>
      <c r="AA156" s="107">
        <v>0</v>
      </c>
      <c r="AB156" s="107">
        <v>0</v>
      </c>
      <c r="AC156" s="107">
        <v>0</v>
      </c>
      <c r="AD156" s="107">
        <v>0</v>
      </c>
      <c r="AE156" s="107">
        <v>0</v>
      </c>
      <c r="AF156" s="107">
        <v>0</v>
      </c>
      <c r="AG156" s="107">
        <v>0</v>
      </c>
      <c r="AH156" s="107">
        <v>0</v>
      </c>
      <c r="AI156" s="107">
        <v>0</v>
      </c>
      <c r="AJ156" s="107">
        <v>0</v>
      </c>
      <c r="AK156" s="107">
        <v>0</v>
      </c>
      <c r="AL156" s="107">
        <v>0</v>
      </c>
      <c r="AM156" s="107">
        <v>0</v>
      </c>
      <c r="AN156" s="107">
        <v>0</v>
      </c>
      <c r="AO156" s="107">
        <v>0</v>
      </c>
      <c r="AP156" s="107">
        <v>0</v>
      </c>
      <c r="AQ156" s="107">
        <v>0</v>
      </c>
      <c r="AR156" s="107">
        <v>0</v>
      </c>
      <c r="AS156" s="107">
        <v>0</v>
      </c>
      <c r="AT156" s="107">
        <v>0</v>
      </c>
      <c r="AU156" s="107">
        <v>0</v>
      </c>
      <c r="AV156" s="107">
        <v>0</v>
      </c>
      <c r="AW156" s="107">
        <v>0</v>
      </c>
      <c r="AX156" s="107">
        <v>480.49400000000003</v>
      </c>
      <c r="AY156" s="107">
        <v>0</v>
      </c>
    </row>
    <row r="157" spans="1:52" ht="26.25" customHeight="1" x14ac:dyDescent="0.25">
      <c r="A157" s="256" t="s">
        <v>259</v>
      </c>
      <c r="B157" s="256"/>
      <c r="C157" s="256"/>
      <c r="D157" s="114" t="s">
        <v>55</v>
      </c>
      <c r="E157" s="207">
        <v>112</v>
      </c>
      <c r="F157" s="208">
        <v>981.21</v>
      </c>
      <c r="G157" s="209"/>
      <c r="H157" s="206"/>
      <c r="I157" s="13"/>
      <c r="J157" s="118"/>
      <c r="K157" s="119"/>
      <c r="L157" s="119"/>
      <c r="M157" s="119"/>
      <c r="N157" s="119"/>
      <c r="O157" s="120"/>
      <c r="P157" s="121"/>
      <c r="Q157" s="119"/>
      <c r="R157" s="119"/>
      <c r="S157" s="119"/>
      <c r="T157" s="119"/>
      <c r="U157" s="120"/>
      <c r="V157" s="122">
        <v>981.21</v>
      </c>
      <c r="Y157" s="107">
        <v>0</v>
      </c>
      <c r="Z157" s="107">
        <v>0</v>
      </c>
      <c r="AA157" s="107">
        <v>0</v>
      </c>
      <c r="AB157" s="107">
        <v>0</v>
      </c>
      <c r="AC157" s="107">
        <v>0</v>
      </c>
      <c r="AD157" s="107">
        <v>0</v>
      </c>
      <c r="AE157" s="107">
        <v>0</v>
      </c>
      <c r="AF157" s="107">
        <v>0</v>
      </c>
      <c r="AG157" s="107">
        <v>0</v>
      </c>
      <c r="AH157" s="107">
        <v>0</v>
      </c>
      <c r="AI157" s="107">
        <v>0</v>
      </c>
      <c r="AJ157" s="107">
        <v>0</v>
      </c>
      <c r="AK157" s="107">
        <v>0</v>
      </c>
      <c r="AL157" s="107">
        <v>0</v>
      </c>
      <c r="AM157" s="107">
        <v>0</v>
      </c>
      <c r="AN157" s="107">
        <v>0</v>
      </c>
      <c r="AO157" s="107">
        <v>0</v>
      </c>
      <c r="AP157" s="107">
        <v>0</v>
      </c>
      <c r="AQ157" s="107">
        <v>0</v>
      </c>
      <c r="AR157" s="107">
        <v>0</v>
      </c>
      <c r="AS157" s="107">
        <v>0</v>
      </c>
      <c r="AT157" s="107">
        <v>0</v>
      </c>
      <c r="AU157" s="107">
        <v>0</v>
      </c>
      <c r="AV157" s="107">
        <v>0</v>
      </c>
      <c r="AW157" s="107">
        <v>0</v>
      </c>
      <c r="AX157" s="107">
        <v>0</v>
      </c>
      <c r="AY157" s="107">
        <v>0</v>
      </c>
      <c r="AZ157" s="123"/>
    </row>
    <row r="158" spans="1:52" ht="26.25" customHeight="1" x14ac:dyDescent="0.25">
      <c r="A158" s="210">
        <v>28</v>
      </c>
      <c r="B158" s="257" t="s">
        <v>260</v>
      </c>
      <c r="C158" s="257"/>
      <c r="D158" s="257"/>
      <c r="E158" s="257"/>
      <c r="F158" s="257"/>
      <c r="G158" s="257"/>
      <c r="H158" s="257"/>
      <c r="I158" s="13"/>
      <c r="J158" s="131"/>
      <c r="K158" s="132"/>
      <c r="L158" s="132"/>
      <c r="M158" s="132"/>
      <c r="N158" s="132"/>
      <c r="O158" s="133"/>
      <c r="P158" s="134"/>
      <c r="Q158" s="132"/>
      <c r="R158" s="132"/>
      <c r="S158" s="132"/>
      <c r="T158" s="132"/>
      <c r="U158" s="133"/>
      <c r="V158" s="102"/>
      <c r="Y158" s="107">
        <v>0</v>
      </c>
      <c r="Z158" s="107">
        <v>0</v>
      </c>
      <c r="AA158" s="107">
        <v>0</v>
      </c>
      <c r="AB158" s="107">
        <v>0</v>
      </c>
      <c r="AC158" s="107">
        <v>0</v>
      </c>
      <c r="AD158" s="107">
        <v>0</v>
      </c>
      <c r="AE158" s="107">
        <v>0</v>
      </c>
      <c r="AF158" s="107">
        <v>0</v>
      </c>
      <c r="AG158" s="107">
        <v>0</v>
      </c>
      <c r="AH158" s="107">
        <v>0</v>
      </c>
      <c r="AI158" s="107">
        <v>0</v>
      </c>
      <c r="AJ158" s="107">
        <v>0</v>
      </c>
      <c r="AK158" s="107">
        <v>0</v>
      </c>
      <c r="AL158" s="107">
        <v>0</v>
      </c>
      <c r="AM158" s="107">
        <v>0</v>
      </c>
      <c r="AN158" s="107">
        <v>0</v>
      </c>
      <c r="AO158" s="107">
        <v>0</v>
      </c>
      <c r="AP158" s="107">
        <v>0</v>
      </c>
      <c r="AQ158" s="107">
        <v>0</v>
      </c>
      <c r="AR158" s="107">
        <v>0</v>
      </c>
      <c r="AS158" s="107">
        <v>0</v>
      </c>
      <c r="AT158" s="107">
        <v>0</v>
      </c>
      <c r="AU158" s="107">
        <v>0</v>
      </c>
      <c r="AV158" s="107">
        <v>0</v>
      </c>
      <c r="AW158" s="107">
        <v>0</v>
      </c>
      <c r="AX158" s="107">
        <v>0</v>
      </c>
      <c r="AY158" s="107">
        <v>0</v>
      </c>
    </row>
    <row r="159" spans="1:52" x14ac:dyDescent="0.25">
      <c r="A159" s="4">
        <v>1</v>
      </c>
      <c r="B159" s="105" t="s">
        <v>134</v>
      </c>
      <c r="C159" s="139" t="s">
        <v>261</v>
      </c>
      <c r="D159" s="4" t="s">
        <v>31</v>
      </c>
      <c r="E159" s="4">
        <v>32</v>
      </c>
      <c r="F159" s="4">
        <v>71.137</v>
      </c>
      <c r="G159" s="4" t="s">
        <v>38</v>
      </c>
      <c r="H159" s="4" t="s">
        <v>24</v>
      </c>
      <c r="I159" s="13"/>
      <c r="J159" s="106">
        <v>0</v>
      </c>
      <c r="K159" s="107">
        <v>0</v>
      </c>
      <c r="L159" s="107">
        <v>0</v>
      </c>
      <c r="M159" s="107">
        <v>0</v>
      </c>
      <c r="N159" s="107">
        <v>0</v>
      </c>
      <c r="O159" s="108">
        <v>71.137</v>
      </c>
      <c r="P159" s="109">
        <v>0</v>
      </c>
      <c r="Q159" s="107">
        <v>0</v>
      </c>
      <c r="R159" s="107">
        <v>0</v>
      </c>
      <c r="S159" s="107">
        <v>0</v>
      </c>
      <c r="T159" s="107">
        <v>0</v>
      </c>
      <c r="U159" s="107">
        <v>0</v>
      </c>
      <c r="V159" s="127"/>
      <c r="Y159" s="107">
        <v>71.137</v>
      </c>
      <c r="Z159" s="107">
        <v>0</v>
      </c>
      <c r="AA159" s="107">
        <v>0</v>
      </c>
      <c r="AB159" s="107">
        <v>0</v>
      </c>
      <c r="AC159" s="107">
        <v>0</v>
      </c>
      <c r="AD159" s="107">
        <v>0</v>
      </c>
      <c r="AE159" s="107">
        <v>0</v>
      </c>
      <c r="AF159" s="107">
        <v>0</v>
      </c>
      <c r="AG159" s="107">
        <v>0</v>
      </c>
      <c r="AH159" s="107">
        <v>0</v>
      </c>
      <c r="AI159" s="107">
        <v>0</v>
      </c>
      <c r="AJ159" s="107">
        <v>0</v>
      </c>
      <c r="AK159" s="107">
        <v>0</v>
      </c>
      <c r="AL159" s="107">
        <v>0</v>
      </c>
      <c r="AM159" s="107">
        <v>0</v>
      </c>
      <c r="AN159" s="107">
        <v>0</v>
      </c>
      <c r="AO159" s="107">
        <v>0</v>
      </c>
      <c r="AP159" s="107">
        <v>0</v>
      </c>
      <c r="AQ159" s="107">
        <v>0</v>
      </c>
      <c r="AR159" s="107">
        <v>0</v>
      </c>
      <c r="AS159" s="107">
        <v>0</v>
      </c>
      <c r="AT159" s="107">
        <v>0</v>
      </c>
      <c r="AU159" s="107">
        <v>0</v>
      </c>
      <c r="AV159" s="107">
        <v>0</v>
      </c>
      <c r="AW159" s="107">
        <v>0</v>
      </c>
      <c r="AX159" s="107">
        <v>0</v>
      </c>
      <c r="AY159" s="107">
        <v>0</v>
      </c>
    </row>
    <row r="160" spans="1:52" x14ac:dyDescent="0.25">
      <c r="A160" s="4">
        <v>2</v>
      </c>
      <c r="B160" s="105" t="s">
        <v>136</v>
      </c>
      <c r="C160" s="139" t="s">
        <v>261</v>
      </c>
      <c r="D160" s="4" t="s">
        <v>31</v>
      </c>
      <c r="E160" s="4">
        <v>20</v>
      </c>
      <c r="F160" s="4">
        <v>44.43</v>
      </c>
      <c r="G160" s="4" t="s">
        <v>53</v>
      </c>
      <c r="H160" s="4" t="s">
        <v>24</v>
      </c>
      <c r="I160" s="13"/>
      <c r="J160" s="106">
        <v>0</v>
      </c>
      <c r="K160" s="107">
        <v>0</v>
      </c>
      <c r="L160" s="107">
        <v>0</v>
      </c>
      <c r="M160" s="107">
        <v>0</v>
      </c>
      <c r="N160" s="107">
        <v>0</v>
      </c>
      <c r="O160" s="108">
        <v>0</v>
      </c>
      <c r="P160" s="109">
        <v>0</v>
      </c>
      <c r="Q160" s="107">
        <v>0</v>
      </c>
      <c r="R160" s="107">
        <v>0</v>
      </c>
      <c r="S160" s="107">
        <v>0</v>
      </c>
      <c r="T160" s="107">
        <v>44.43</v>
      </c>
      <c r="U160" s="107">
        <v>0</v>
      </c>
      <c r="V160" s="127"/>
      <c r="Y160" s="107">
        <v>0</v>
      </c>
      <c r="Z160" s="107">
        <v>0</v>
      </c>
      <c r="AA160" s="107">
        <v>44.43</v>
      </c>
      <c r="AB160" s="107">
        <v>0</v>
      </c>
      <c r="AC160" s="107">
        <v>0</v>
      </c>
      <c r="AD160" s="107">
        <v>0</v>
      </c>
      <c r="AE160" s="107">
        <v>0</v>
      </c>
      <c r="AF160" s="107">
        <v>0</v>
      </c>
      <c r="AG160" s="107">
        <v>0</v>
      </c>
      <c r="AH160" s="107">
        <v>0</v>
      </c>
      <c r="AI160" s="107">
        <v>0</v>
      </c>
      <c r="AJ160" s="107">
        <v>0</v>
      </c>
      <c r="AK160" s="107">
        <v>0</v>
      </c>
      <c r="AL160" s="107">
        <v>0</v>
      </c>
      <c r="AM160" s="107">
        <v>0</v>
      </c>
      <c r="AN160" s="107">
        <v>0</v>
      </c>
      <c r="AO160" s="107">
        <v>0</v>
      </c>
      <c r="AP160" s="107">
        <v>0</v>
      </c>
      <c r="AQ160" s="107">
        <v>0</v>
      </c>
      <c r="AR160" s="107">
        <v>0</v>
      </c>
      <c r="AS160" s="107">
        <v>0</v>
      </c>
      <c r="AT160" s="107">
        <v>0</v>
      </c>
      <c r="AU160" s="107">
        <v>0</v>
      </c>
      <c r="AV160" s="107">
        <v>0</v>
      </c>
      <c r="AW160" s="107">
        <v>0</v>
      </c>
      <c r="AX160" s="107">
        <v>0</v>
      </c>
      <c r="AY160" s="107">
        <v>0</v>
      </c>
    </row>
    <row r="161" spans="1:52" x14ac:dyDescent="0.25">
      <c r="A161" s="4">
        <v>3</v>
      </c>
      <c r="B161" s="105" t="s">
        <v>146</v>
      </c>
      <c r="C161" s="139" t="s">
        <v>261</v>
      </c>
      <c r="D161" s="4" t="s">
        <v>31</v>
      </c>
      <c r="E161" s="4">
        <v>15</v>
      </c>
      <c r="F161" s="4">
        <v>30.815000000000001</v>
      </c>
      <c r="G161" s="4" t="s">
        <v>53</v>
      </c>
      <c r="H161" s="4" t="s">
        <v>24</v>
      </c>
      <c r="I161" s="13"/>
      <c r="J161" s="106">
        <v>0</v>
      </c>
      <c r="K161" s="107">
        <v>0</v>
      </c>
      <c r="L161" s="107">
        <v>0</v>
      </c>
      <c r="M161" s="107">
        <v>0</v>
      </c>
      <c r="N161" s="107">
        <v>0</v>
      </c>
      <c r="O161" s="108">
        <v>0</v>
      </c>
      <c r="P161" s="109">
        <v>0</v>
      </c>
      <c r="Q161" s="107">
        <v>0</v>
      </c>
      <c r="R161" s="107">
        <v>0</v>
      </c>
      <c r="S161" s="107">
        <v>0</v>
      </c>
      <c r="T161" s="107">
        <v>30.815000000000001</v>
      </c>
      <c r="U161" s="107">
        <v>0</v>
      </c>
      <c r="V161" s="127"/>
      <c r="Y161" s="107">
        <v>0</v>
      </c>
      <c r="Z161" s="107">
        <v>0</v>
      </c>
      <c r="AA161" s="107">
        <v>0</v>
      </c>
      <c r="AB161" s="107">
        <v>0</v>
      </c>
      <c r="AC161" s="107">
        <v>0</v>
      </c>
      <c r="AD161" s="107">
        <v>0</v>
      </c>
      <c r="AE161" s="107">
        <v>0</v>
      </c>
      <c r="AF161" s="107">
        <v>0</v>
      </c>
      <c r="AG161" s="107">
        <v>0</v>
      </c>
      <c r="AH161" s="107">
        <v>0</v>
      </c>
      <c r="AI161" s="107">
        <v>0</v>
      </c>
      <c r="AJ161" s="107">
        <v>0</v>
      </c>
      <c r="AK161" s="107">
        <v>30.815000000000001</v>
      </c>
      <c r="AL161" s="107">
        <v>0</v>
      </c>
      <c r="AM161" s="107">
        <v>0</v>
      </c>
      <c r="AN161" s="107">
        <v>0</v>
      </c>
      <c r="AO161" s="107">
        <v>0</v>
      </c>
      <c r="AP161" s="107">
        <v>0</v>
      </c>
      <c r="AQ161" s="107">
        <v>0</v>
      </c>
      <c r="AR161" s="107">
        <v>0</v>
      </c>
      <c r="AS161" s="107">
        <v>0</v>
      </c>
      <c r="AT161" s="107">
        <v>0</v>
      </c>
      <c r="AU161" s="107">
        <v>0</v>
      </c>
      <c r="AV161" s="107">
        <v>0</v>
      </c>
      <c r="AW161" s="107">
        <v>0</v>
      </c>
      <c r="AX161" s="107">
        <v>0</v>
      </c>
      <c r="AY161" s="107">
        <v>0</v>
      </c>
    </row>
    <row r="162" spans="1:52" x14ac:dyDescent="0.25">
      <c r="A162" s="4">
        <v>4</v>
      </c>
      <c r="B162" s="105" t="s">
        <v>150</v>
      </c>
      <c r="C162" s="139" t="s">
        <v>261</v>
      </c>
      <c r="D162" s="4" t="s">
        <v>55</v>
      </c>
      <c r="E162" s="4">
        <v>3</v>
      </c>
      <c r="F162" s="4">
        <v>19.474</v>
      </c>
      <c r="G162" s="4" t="s">
        <v>53</v>
      </c>
      <c r="H162" s="4" t="s">
        <v>24</v>
      </c>
      <c r="I162" s="13"/>
      <c r="J162" s="106">
        <v>0</v>
      </c>
      <c r="K162" s="107">
        <v>0</v>
      </c>
      <c r="L162" s="107">
        <v>0</v>
      </c>
      <c r="M162" s="107">
        <v>0</v>
      </c>
      <c r="N162" s="107">
        <v>0</v>
      </c>
      <c r="O162" s="108">
        <v>0</v>
      </c>
      <c r="P162" s="109">
        <v>0</v>
      </c>
      <c r="Q162" s="107">
        <v>0</v>
      </c>
      <c r="R162" s="107">
        <v>0</v>
      </c>
      <c r="S162" s="107">
        <v>0</v>
      </c>
      <c r="T162" s="107">
        <v>19.474</v>
      </c>
      <c r="U162" s="107">
        <v>0</v>
      </c>
      <c r="V162" s="127"/>
      <c r="Y162" s="107">
        <v>0</v>
      </c>
      <c r="Z162" s="107">
        <v>0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  <c r="AG162" s="107">
        <v>0</v>
      </c>
      <c r="AH162" s="107">
        <v>0</v>
      </c>
      <c r="AI162" s="107">
        <v>0</v>
      </c>
      <c r="AJ162" s="107">
        <v>0</v>
      </c>
      <c r="AK162" s="107">
        <v>0</v>
      </c>
      <c r="AL162" s="107">
        <v>0</v>
      </c>
      <c r="AM162" s="107">
        <v>0</v>
      </c>
      <c r="AN162" s="107">
        <v>0</v>
      </c>
      <c r="AO162" s="107">
        <v>19.474</v>
      </c>
      <c r="AP162" s="107">
        <v>0</v>
      </c>
      <c r="AQ162" s="107">
        <v>0</v>
      </c>
      <c r="AR162" s="107">
        <v>0</v>
      </c>
      <c r="AS162" s="107">
        <v>0</v>
      </c>
      <c r="AT162" s="107">
        <v>0</v>
      </c>
      <c r="AU162" s="107">
        <v>0</v>
      </c>
      <c r="AV162" s="107">
        <v>0</v>
      </c>
      <c r="AW162" s="107">
        <v>0</v>
      </c>
      <c r="AX162" s="107">
        <v>0</v>
      </c>
      <c r="AY162" s="107">
        <v>0</v>
      </c>
    </row>
    <row r="163" spans="1:52" x14ac:dyDescent="0.25">
      <c r="A163" s="4">
        <v>5</v>
      </c>
      <c r="B163" s="105" t="s">
        <v>151</v>
      </c>
      <c r="C163" s="139" t="s">
        <v>262</v>
      </c>
      <c r="D163" s="4" t="s">
        <v>55</v>
      </c>
      <c r="E163" s="4">
        <v>1</v>
      </c>
      <c r="F163" s="4">
        <v>60.862000000000002</v>
      </c>
      <c r="G163" s="4" t="s">
        <v>65</v>
      </c>
      <c r="H163" s="4" t="s">
        <v>24</v>
      </c>
      <c r="I163" s="13"/>
      <c r="J163" s="106">
        <v>0</v>
      </c>
      <c r="K163" s="107">
        <v>0</v>
      </c>
      <c r="L163" s="107">
        <v>0</v>
      </c>
      <c r="M163" s="107">
        <v>60.862000000000002</v>
      </c>
      <c r="N163" s="107">
        <v>0</v>
      </c>
      <c r="O163" s="108">
        <v>0</v>
      </c>
      <c r="P163" s="109">
        <v>0</v>
      </c>
      <c r="Q163" s="107">
        <v>0</v>
      </c>
      <c r="R163" s="107">
        <v>0</v>
      </c>
      <c r="S163" s="107">
        <v>0</v>
      </c>
      <c r="T163" s="107">
        <v>0</v>
      </c>
      <c r="U163" s="107">
        <v>0</v>
      </c>
      <c r="V163" s="127"/>
      <c r="Y163" s="107">
        <v>0</v>
      </c>
      <c r="Z163" s="107">
        <v>0</v>
      </c>
      <c r="AA163" s="107">
        <v>0</v>
      </c>
      <c r="AB163" s="107">
        <v>0</v>
      </c>
      <c r="AC163" s="107">
        <v>0</v>
      </c>
      <c r="AD163" s="107">
        <v>0</v>
      </c>
      <c r="AE163" s="107">
        <v>0</v>
      </c>
      <c r="AF163" s="107">
        <v>0</v>
      </c>
      <c r="AG163" s="107">
        <v>0</v>
      </c>
      <c r="AH163" s="107">
        <v>0</v>
      </c>
      <c r="AI163" s="107">
        <v>0</v>
      </c>
      <c r="AJ163" s="107">
        <v>0</v>
      </c>
      <c r="AK163" s="107">
        <v>0</v>
      </c>
      <c r="AL163" s="107">
        <v>0</v>
      </c>
      <c r="AM163" s="107">
        <v>0</v>
      </c>
      <c r="AN163" s="107">
        <v>0</v>
      </c>
      <c r="AO163" s="107">
        <v>0</v>
      </c>
      <c r="AP163" s="107">
        <v>60.862000000000002</v>
      </c>
      <c r="AQ163" s="107">
        <v>0</v>
      </c>
      <c r="AR163" s="107">
        <v>0</v>
      </c>
      <c r="AS163" s="107">
        <v>0</v>
      </c>
      <c r="AT163" s="107">
        <v>0</v>
      </c>
      <c r="AU163" s="107">
        <v>0</v>
      </c>
      <c r="AV163" s="107">
        <v>0</v>
      </c>
      <c r="AW163" s="107">
        <v>0</v>
      </c>
      <c r="AX163" s="107">
        <v>0</v>
      </c>
      <c r="AY163" s="107">
        <v>0</v>
      </c>
    </row>
    <row r="164" spans="1:52" x14ac:dyDescent="0.25">
      <c r="A164" s="4">
        <v>6</v>
      </c>
      <c r="B164" s="105" t="s">
        <v>162</v>
      </c>
      <c r="C164" s="139" t="s">
        <v>263</v>
      </c>
      <c r="D164" s="4" t="s">
        <v>171</v>
      </c>
      <c r="E164" s="4">
        <v>1</v>
      </c>
      <c r="F164" s="4">
        <v>40.463999999999999</v>
      </c>
      <c r="G164" s="4" t="s">
        <v>28</v>
      </c>
      <c r="H164" s="4" t="s">
        <v>24</v>
      </c>
      <c r="I164" s="13"/>
      <c r="J164" s="106">
        <v>0</v>
      </c>
      <c r="K164" s="107">
        <v>0</v>
      </c>
      <c r="L164" s="107">
        <v>0</v>
      </c>
      <c r="M164" s="107">
        <v>0</v>
      </c>
      <c r="N164" s="107">
        <v>0</v>
      </c>
      <c r="O164" s="108">
        <v>0</v>
      </c>
      <c r="P164" s="109">
        <v>0</v>
      </c>
      <c r="Q164" s="107">
        <v>0</v>
      </c>
      <c r="R164" s="107">
        <v>40.463999999999999</v>
      </c>
      <c r="S164" s="107">
        <v>0</v>
      </c>
      <c r="T164" s="107">
        <v>0</v>
      </c>
      <c r="U164" s="107">
        <v>0</v>
      </c>
      <c r="V164" s="127"/>
      <c r="Y164" s="107">
        <v>0</v>
      </c>
      <c r="Z164" s="107">
        <v>0</v>
      </c>
      <c r="AA164" s="107">
        <v>0</v>
      </c>
      <c r="AB164" s="107">
        <v>0</v>
      </c>
      <c r="AC164" s="107">
        <v>0</v>
      </c>
      <c r="AD164" s="107">
        <v>0</v>
      </c>
      <c r="AE164" s="107">
        <v>0</v>
      </c>
      <c r="AF164" s="107">
        <v>0</v>
      </c>
      <c r="AG164" s="107">
        <v>0</v>
      </c>
      <c r="AH164" s="107">
        <v>0</v>
      </c>
      <c r="AI164" s="107">
        <v>0</v>
      </c>
      <c r="AJ164" s="107">
        <v>0</v>
      </c>
      <c r="AK164" s="107">
        <v>0</v>
      </c>
      <c r="AL164" s="107">
        <v>0</v>
      </c>
      <c r="AM164" s="107">
        <v>0</v>
      </c>
      <c r="AN164" s="107">
        <v>0</v>
      </c>
      <c r="AO164" s="107">
        <v>0</v>
      </c>
      <c r="AP164" s="107">
        <v>0</v>
      </c>
      <c r="AQ164" s="107">
        <v>0</v>
      </c>
      <c r="AR164" s="107">
        <v>0</v>
      </c>
      <c r="AS164" s="107">
        <v>0</v>
      </c>
      <c r="AT164" s="107">
        <v>0</v>
      </c>
      <c r="AU164" s="107">
        <v>0</v>
      </c>
      <c r="AV164" s="107">
        <v>0</v>
      </c>
      <c r="AW164" s="107">
        <v>0</v>
      </c>
      <c r="AX164" s="107">
        <v>40.463999999999999</v>
      </c>
      <c r="AY164" s="107">
        <v>0</v>
      </c>
    </row>
    <row r="165" spans="1:52" x14ac:dyDescent="0.25">
      <c r="A165" s="4">
        <v>7</v>
      </c>
      <c r="B165" s="105" t="s">
        <v>164</v>
      </c>
      <c r="C165" s="139" t="s">
        <v>262</v>
      </c>
      <c r="D165" s="4" t="s">
        <v>171</v>
      </c>
      <c r="E165" s="4">
        <v>1</v>
      </c>
      <c r="F165" s="4">
        <v>231.56800000000001</v>
      </c>
      <c r="G165" s="4" t="s">
        <v>53</v>
      </c>
      <c r="H165" s="4" t="s">
        <v>24</v>
      </c>
      <c r="I165" s="13"/>
      <c r="J165" s="106">
        <v>0</v>
      </c>
      <c r="K165" s="107">
        <v>0</v>
      </c>
      <c r="L165" s="107">
        <v>0</v>
      </c>
      <c r="M165" s="107">
        <v>0</v>
      </c>
      <c r="N165" s="107">
        <v>0</v>
      </c>
      <c r="O165" s="108">
        <v>0</v>
      </c>
      <c r="P165" s="109">
        <v>0</v>
      </c>
      <c r="Q165" s="107">
        <v>0</v>
      </c>
      <c r="R165" s="107">
        <v>0</v>
      </c>
      <c r="S165" s="107">
        <v>0</v>
      </c>
      <c r="T165" s="107">
        <v>231.56800000000001</v>
      </c>
      <c r="U165" s="107">
        <v>0</v>
      </c>
      <c r="V165" s="127"/>
      <c r="Y165" s="107">
        <v>0</v>
      </c>
      <c r="Z165" s="107">
        <v>0</v>
      </c>
      <c r="AA165" s="107">
        <v>0</v>
      </c>
      <c r="AB165" s="107">
        <v>0</v>
      </c>
      <c r="AC165" s="107">
        <v>0</v>
      </c>
      <c r="AD165" s="107">
        <v>0</v>
      </c>
      <c r="AE165" s="107">
        <v>0</v>
      </c>
      <c r="AF165" s="107">
        <v>0</v>
      </c>
      <c r="AG165" s="107">
        <v>0</v>
      </c>
      <c r="AH165" s="107">
        <v>0</v>
      </c>
      <c r="AI165" s="107">
        <v>0</v>
      </c>
      <c r="AJ165" s="107">
        <v>0</v>
      </c>
      <c r="AK165" s="107">
        <v>0</v>
      </c>
      <c r="AL165" s="107">
        <v>0</v>
      </c>
      <c r="AM165" s="107">
        <v>0</v>
      </c>
      <c r="AN165" s="107">
        <v>0</v>
      </c>
      <c r="AO165" s="107">
        <v>0</v>
      </c>
      <c r="AP165" s="107">
        <v>0</v>
      </c>
      <c r="AQ165" s="107">
        <v>0</v>
      </c>
      <c r="AR165" s="107">
        <v>0</v>
      </c>
      <c r="AS165" s="107">
        <v>0</v>
      </c>
      <c r="AT165" s="107">
        <v>0</v>
      </c>
      <c r="AU165" s="107">
        <v>0</v>
      </c>
      <c r="AV165" s="107">
        <v>0</v>
      </c>
      <c r="AW165" s="107">
        <v>0</v>
      </c>
      <c r="AX165" s="107">
        <v>0</v>
      </c>
      <c r="AY165" s="107">
        <v>231.56800000000001</v>
      </c>
    </row>
    <row r="166" spans="1:52" ht="26.25" customHeight="1" x14ac:dyDescent="0.25">
      <c r="A166" s="256" t="s">
        <v>264</v>
      </c>
      <c r="B166" s="256"/>
      <c r="C166" s="256"/>
      <c r="D166" s="114"/>
      <c r="E166" s="128"/>
      <c r="F166" s="145">
        <v>498.75</v>
      </c>
      <c r="G166" s="205"/>
      <c r="H166" s="206"/>
      <c r="J166" s="118"/>
      <c r="K166" s="119"/>
      <c r="L166" s="121"/>
      <c r="M166" s="119"/>
      <c r="N166" s="119"/>
      <c r="O166" s="120"/>
      <c r="P166" s="121"/>
      <c r="Q166" s="119"/>
      <c r="R166" s="119"/>
      <c r="S166" s="119"/>
      <c r="T166" s="119"/>
      <c r="U166" s="120"/>
      <c r="V166" s="122">
        <v>498.75</v>
      </c>
      <c r="X166" s="211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23"/>
    </row>
    <row r="167" spans="1:52" s="199" customFormat="1" ht="26.25" customHeight="1" x14ac:dyDescent="0.25">
      <c r="A167" s="261" t="s">
        <v>265</v>
      </c>
      <c r="B167" s="261"/>
      <c r="C167" s="212" t="s">
        <v>266</v>
      </c>
      <c r="D167" s="213"/>
      <c r="E167" s="213"/>
      <c r="F167" s="214">
        <v>14768.000000000004</v>
      </c>
      <c r="G167" s="213"/>
      <c r="H167" s="215">
        <v>0.83289260563380263</v>
      </c>
      <c r="J167" s="216">
        <v>432.19400000000002</v>
      </c>
      <c r="K167" s="217">
        <v>1956.1790000000001</v>
      </c>
      <c r="L167" s="217">
        <v>1963.1639999999998</v>
      </c>
      <c r="M167" s="217">
        <v>1980.009</v>
      </c>
      <c r="N167" s="217">
        <v>1915.9630000000004</v>
      </c>
      <c r="O167" s="218">
        <v>1484.088</v>
      </c>
      <c r="P167" s="219">
        <v>1091.5079999999998</v>
      </c>
      <c r="Q167" s="220">
        <v>561.91800000000001</v>
      </c>
      <c r="R167" s="220">
        <v>915.13499999999999</v>
      </c>
      <c r="S167" s="220">
        <v>1841.8869999999997</v>
      </c>
      <c r="T167" s="220">
        <v>539.27499999999998</v>
      </c>
      <c r="U167" s="220">
        <v>86.68</v>
      </c>
      <c r="V167" s="221">
        <v>14767.999999999998</v>
      </c>
      <c r="Y167" s="217">
        <v>441.01499999999999</v>
      </c>
      <c r="Z167" s="217">
        <v>212.988</v>
      </c>
      <c r="AA167" s="217">
        <v>44.43</v>
      </c>
      <c r="AB167" s="217">
        <v>602.01099999999997</v>
      </c>
      <c r="AC167" s="217">
        <v>981.125</v>
      </c>
      <c r="AD167" s="217">
        <v>237.09</v>
      </c>
      <c r="AE167" s="217">
        <v>931.28599999999994</v>
      </c>
      <c r="AF167" s="217">
        <v>314.21899999999999</v>
      </c>
      <c r="AG167" s="217">
        <v>434.92899999999997</v>
      </c>
      <c r="AH167" s="217">
        <v>45.165999999999997</v>
      </c>
      <c r="AI167" s="217">
        <v>338.36400000000003</v>
      </c>
      <c r="AJ167" s="217">
        <v>530.66899999999998</v>
      </c>
      <c r="AK167" s="217">
        <v>1017.0440000000001</v>
      </c>
      <c r="AL167" s="217">
        <v>77.951999999999998</v>
      </c>
      <c r="AM167" s="217">
        <v>93.063999999999993</v>
      </c>
      <c r="AN167" s="217">
        <v>633.16800000000001</v>
      </c>
      <c r="AO167" s="217">
        <v>597.49</v>
      </c>
      <c r="AP167" s="217">
        <v>457.25799999999998</v>
      </c>
      <c r="AQ167" s="217">
        <v>38.777000000000001</v>
      </c>
      <c r="AR167" s="217">
        <v>31.671999999999997</v>
      </c>
      <c r="AS167" s="217">
        <v>632.64400000000001</v>
      </c>
      <c r="AT167" s="217">
        <v>635.85899999999992</v>
      </c>
      <c r="AU167" s="217">
        <v>245.74</v>
      </c>
      <c r="AV167" s="217">
        <v>266.303</v>
      </c>
      <c r="AW167" s="217">
        <v>1728.4319999999998</v>
      </c>
      <c r="AX167" s="217">
        <v>2631.6509999999998</v>
      </c>
      <c r="AY167" s="217">
        <v>567.654</v>
      </c>
      <c r="AZ167" s="199">
        <v>14768</v>
      </c>
    </row>
  </sheetData>
  <mergeCells count="94">
    <mergeCell ref="A166:C166"/>
    <mergeCell ref="A167:B167"/>
    <mergeCell ref="A141:C141"/>
    <mergeCell ref="B142:E142"/>
    <mergeCell ref="B143:H143"/>
    <mergeCell ref="A146:C146"/>
    <mergeCell ref="B147:H147"/>
    <mergeCell ref="A152:C152"/>
    <mergeCell ref="B153:H153"/>
    <mergeCell ref="A157:C157"/>
    <mergeCell ref="B158:H158"/>
    <mergeCell ref="B105:H105"/>
    <mergeCell ref="A113:C113"/>
    <mergeCell ref="B114:H114"/>
    <mergeCell ref="A120:C120"/>
    <mergeCell ref="B121:H121"/>
    <mergeCell ref="A127:C127"/>
    <mergeCell ref="B128:H128"/>
    <mergeCell ref="A134:C134"/>
    <mergeCell ref="B135:H135"/>
    <mergeCell ref="B89:H89"/>
    <mergeCell ref="A93:C93"/>
    <mergeCell ref="B94:H94"/>
    <mergeCell ref="A97:C97"/>
    <mergeCell ref="B98:H98"/>
    <mergeCell ref="A99:C99"/>
    <mergeCell ref="B100:E100"/>
    <mergeCell ref="B101:H101"/>
    <mergeCell ref="A104:C104"/>
    <mergeCell ref="A68:C68"/>
    <mergeCell ref="B69:H69"/>
    <mergeCell ref="A74:C74"/>
    <mergeCell ref="B75:H75"/>
    <mergeCell ref="A78:C78"/>
    <mergeCell ref="B79:H79"/>
    <mergeCell ref="A84:C84"/>
    <mergeCell ref="B85:H85"/>
    <mergeCell ref="A88:C88"/>
    <mergeCell ref="B37:H37"/>
    <mergeCell ref="A40:C40"/>
    <mergeCell ref="B41:H41"/>
    <mergeCell ref="A47:C47"/>
    <mergeCell ref="B48:H48"/>
    <mergeCell ref="A53:B53"/>
    <mergeCell ref="B54:H54"/>
    <mergeCell ref="A64:C64"/>
    <mergeCell ref="B65:H65"/>
    <mergeCell ref="B7:H7"/>
    <mergeCell ref="B8:H8"/>
    <mergeCell ref="A19:B19"/>
    <mergeCell ref="B20:H20"/>
    <mergeCell ref="A22:C22"/>
    <mergeCell ref="B23:H23"/>
    <mergeCell ref="A28:C28"/>
    <mergeCell ref="B29:H29"/>
    <mergeCell ref="A36:C3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1:H1"/>
    <mergeCell ref="A2:H2"/>
    <mergeCell ref="A3:H3"/>
    <mergeCell ref="A4:A6"/>
    <mergeCell ref="B4:B6"/>
    <mergeCell ref="C4:C6"/>
    <mergeCell ref="D4:D6"/>
    <mergeCell ref="E4:E6"/>
    <mergeCell ref="F4:F6"/>
    <mergeCell ref="G4:G6"/>
    <mergeCell ref="H4:H6"/>
  </mergeCells>
  <pageMargins left="0.27569444444444402" right="0.118055555555556" top="0" bottom="0" header="0.51180555555555496" footer="0.51180555555555496"/>
  <pageSetup paperSize="9" scale="130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K38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267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58.5" customHeight="1" x14ac:dyDescent="0.2">
      <c r="A18" s="6">
        <v>1</v>
      </c>
      <c r="B18" s="6" t="s">
        <v>100</v>
      </c>
      <c r="C18" s="6" t="s">
        <v>268</v>
      </c>
      <c r="D18" s="14" t="s">
        <v>22</v>
      </c>
      <c r="E18" s="15">
        <v>10</v>
      </c>
      <c r="F18" s="16">
        <v>77.951999999999998</v>
      </c>
      <c r="G18" s="15" t="s">
        <v>60</v>
      </c>
      <c r="H18" s="6" t="s">
        <v>24</v>
      </c>
    </row>
    <row r="19" spans="1:10" s="24" customFormat="1" ht="39" customHeight="1" x14ac:dyDescent="0.25">
      <c r="A19" s="20"/>
      <c r="B19" s="20"/>
      <c r="C19" s="21" t="s">
        <v>56</v>
      </c>
      <c r="D19" s="20"/>
      <c r="E19" s="20"/>
      <c r="F19" s="22">
        <f>SUM(F18:F18)</f>
        <v>77.951999999999998</v>
      </c>
      <c r="G19" s="20"/>
      <c r="H19" s="20"/>
      <c r="J19" s="23"/>
    </row>
    <row r="20" spans="1:10" s="24" customFormat="1" ht="38.25" x14ac:dyDescent="0.25">
      <c r="A20" s="20"/>
      <c r="B20" s="20"/>
      <c r="C20" s="6" t="s">
        <v>40</v>
      </c>
      <c r="D20" s="20"/>
      <c r="E20" s="20"/>
      <c r="F20" s="22">
        <v>170.62888000000001</v>
      </c>
      <c r="G20" s="20"/>
      <c r="H20" s="20"/>
    </row>
    <row r="21" spans="1:10" s="24" customFormat="1" ht="25.5" x14ac:dyDescent="0.25">
      <c r="A21" s="20"/>
      <c r="B21" s="20"/>
      <c r="C21" s="3" t="s">
        <v>41</v>
      </c>
      <c r="D21" s="26"/>
      <c r="E21" s="26"/>
      <c r="F21" s="27">
        <f>F20-F19</f>
        <v>92.676880000000011</v>
      </c>
      <c r="G21" s="20"/>
      <c r="H21" s="4"/>
    </row>
    <row r="22" spans="1:10" s="24" customFormat="1" ht="38.25" x14ac:dyDescent="0.25">
      <c r="A22" s="20"/>
      <c r="B22" s="20"/>
      <c r="C22" s="6" t="s">
        <v>42</v>
      </c>
      <c r="D22" s="20"/>
      <c r="E22" s="226">
        <f>F22/F20</f>
        <v>1.0106149674076275</v>
      </c>
      <c r="F22" s="25">
        <v>172.4401</v>
      </c>
      <c r="G22" s="28"/>
      <c r="H22" s="4"/>
    </row>
    <row r="23" spans="1:10" s="24" customFormat="1" ht="25.5" x14ac:dyDescent="0.25">
      <c r="A23" s="20"/>
      <c r="B23" s="20"/>
      <c r="C23" s="3" t="s">
        <v>43</v>
      </c>
      <c r="D23" s="26"/>
      <c r="E23" s="26"/>
      <c r="F23" s="27">
        <f>F22-F19</f>
        <v>94.488100000000003</v>
      </c>
      <c r="G23" s="20"/>
      <c r="H23" s="4"/>
    </row>
    <row r="24" spans="1:10" s="24" customFormat="1" ht="30" customHeight="1" x14ac:dyDescent="0.25">
      <c r="A24" s="20"/>
      <c r="B24" s="20"/>
      <c r="C24" s="3" t="s">
        <v>44</v>
      </c>
      <c r="D24" s="235" t="str">
        <f>IF(F19&gt;F20,"В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4" s="235"/>
      <c r="F24" s="235"/>
      <c r="G24" s="235"/>
      <c r="H24" s="235"/>
    </row>
    <row r="25" spans="1:10" x14ac:dyDescent="0.25">
      <c r="J25" s="211"/>
    </row>
    <row r="26" spans="1:10" x14ac:dyDescent="0.25">
      <c r="J26" s="211"/>
    </row>
    <row r="27" spans="1:10" ht="25.5" customHeight="1" x14ac:dyDescent="0.25">
      <c r="A27" s="236" t="s">
        <v>45</v>
      </c>
      <c r="B27" s="236"/>
      <c r="C27" s="236"/>
      <c r="D27" s="236"/>
      <c r="E27" s="236"/>
      <c r="F27" s="34"/>
      <c r="G27" s="34"/>
      <c r="H27" s="35" t="s">
        <v>46</v>
      </c>
    </row>
    <row r="28" spans="1:10" x14ac:dyDescent="0.25">
      <c r="G28" s="11"/>
      <c r="H28" s="11"/>
    </row>
    <row r="29" spans="1:10" ht="27" customHeight="1" x14ac:dyDescent="0.25">
      <c r="A29" s="236" t="s">
        <v>47</v>
      </c>
      <c r="B29" s="236"/>
      <c r="C29" s="236"/>
      <c r="D29" s="236"/>
      <c r="E29" s="236"/>
      <c r="F29" s="36"/>
      <c r="G29" s="36"/>
      <c r="H29" s="37" t="s">
        <v>48</v>
      </c>
    </row>
    <row r="30" spans="1:10" x14ac:dyDescent="0.25">
      <c r="A30" s="24"/>
      <c r="B30" s="24" t="s">
        <v>49</v>
      </c>
      <c r="C30" s="37" t="s">
        <v>50</v>
      </c>
      <c r="D30" s="38"/>
      <c r="E30" s="38"/>
      <c r="F30" s="38"/>
      <c r="G30" s="38"/>
      <c r="H30" s="24"/>
    </row>
    <row r="31" spans="1:10" x14ac:dyDescent="0.25">
      <c r="G31" s="11"/>
      <c r="H31" s="11"/>
    </row>
    <row r="32" spans="1:10" x14ac:dyDescent="0.25">
      <c r="G32" s="11"/>
      <c r="H32" s="11"/>
    </row>
    <row r="33" spans="3:8" x14ac:dyDescent="0.25">
      <c r="G33" s="11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8" spans="3:8" s="8" customFormat="1" ht="12.75" x14ac:dyDescent="0.2">
      <c r="C38" s="9"/>
      <c r="E38" s="10"/>
      <c r="F38" s="11"/>
      <c r="G38" s="11"/>
    </row>
  </sheetData>
  <mergeCells count="21">
    <mergeCell ref="A17:H17"/>
    <mergeCell ref="D24:H24"/>
    <mergeCell ref="A27:E27"/>
    <mergeCell ref="A29:E29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K4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269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32.25" customHeight="1" x14ac:dyDescent="0.2">
      <c r="A18" s="6">
        <v>1</v>
      </c>
      <c r="B18" s="41" t="s">
        <v>75</v>
      </c>
      <c r="C18" s="41" t="s">
        <v>76</v>
      </c>
      <c r="D18" s="6" t="s">
        <v>22</v>
      </c>
      <c r="E18" s="6">
        <v>25</v>
      </c>
      <c r="F18" s="6">
        <v>93.063999999999993</v>
      </c>
      <c r="G18" s="6" t="s">
        <v>26</v>
      </c>
      <c r="H18" s="6" t="s">
        <v>24</v>
      </c>
    </row>
    <row r="19" spans="1:10" s="24" customFormat="1" ht="38.25" x14ac:dyDescent="0.25">
      <c r="A19" s="20"/>
      <c r="B19" s="20"/>
      <c r="C19" s="21" t="s">
        <v>56</v>
      </c>
      <c r="D19" s="20"/>
      <c r="E19" s="20"/>
      <c r="F19" s="22">
        <f>SUM(F18:F18)</f>
        <v>93.063999999999993</v>
      </c>
      <c r="G19" s="20"/>
      <c r="H19" s="20"/>
      <c r="J19" s="23"/>
    </row>
    <row r="20" spans="1:10" s="24" customFormat="1" ht="38.25" x14ac:dyDescent="0.25">
      <c r="A20" s="20"/>
      <c r="B20" s="20"/>
      <c r="C20" s="6" t="s">
        <v>40</v>
      </c>
      <c r="D20" s="20"/>
      <c r="E20" s="20"/>
      <c r="F20" s="22">
        <v>171.71279999999999</v>
      </c>
      <c r="G20" s="20"/>
      <c r="H20" s="20"/>
    </row>
    <row r="21" spans="1:10" s="24" customFormat="1" ht="25.5" x14ac:dyDescent="0.25">
      <c r="A21" s="20"/>
      <c r="B21" s="20"/>
      <c r="C21" s="3" t="s">
        <v>41</v>
      </c>
      <c r="D21" s="26"/>
      <c r="E21" s="26"/>
      <c r="F21" s="27">
        <f>F20-F19</f>
        <v>78.648799999999994</v>
      </c>
      <c r="G21" s="20"/>
      <c r="H21" s="4"/>
    </row>
    <row r="22" spans="1:10" s="24" customFormat="1" ht="38.25" x14ac:dyDescent="0.25">
      <c r="A22" s="20"/>
      <c r="B22" s="20"/>
      <c r="C22" s="6" t="s">
        <v>42</v>
      </c>
      <c r="D22" s="20"/>
      <c r="E22" s="226">
        <f>F22/F20</f>
        <v>0.95859999953410591</v>
      </c>
      <c r="F22" s="25">
        <v>164.60389000000001</v>
      </c>
      <c r="G22" s="28"/>
      <c r="H22" s="4"/>
    </row>
    <row r="23" spans="1:10" s="24" customFormat="1" ht="25.5" x14ac:dyDescent="0.25">
      <c r="A23" s="20"/>
      <c r="B23" s="20"/>
      <c r="C23" s="3" t="s">
        <v>43</v>
      </c>
      <c r="D23" s="26"/>
      <c r="E23" s="26"/>
      <c r="F23" s="27">
        <f>F22-F19</f>
        <v>71.539890000000014</v>
      </c>
      <c r="G23" s="20"/>
      <c r="H23" s="4"/>
    </row>
    <row r="24" spans="1:10" s="24" customFormat="1" ht="32.25" customHeight="1" x14ac:dyDescent="0.25">
      <c r="A24" s="20"/>
      <c r="B24" s="20"/>
      <c r="C24" s="3" t="s">
        <v>44</v>
      </c>
      <c r="D24" s="235" t="str">
        <f>IF(F19&gt;F20,"В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4" s="235"/>
      <c r="F24" s="235"/>
      <c r="G24" s="235"/>
      <c r="H24" s="235"/>
    </row>
    <row r="25" spans="1:10" x14ac:dyDescent="0.25">
      <c r="J25" s="211"/>
    </row>
    <row r="26" spans="1:10" x14ac:dyDescent="0.25">
      <c r="J26" s="211"/>
    </row>
    <row r="27" spans="1:10" ht="35.25" customHeight="1" x14ac:dyDescent="0.25">
      <c r="A27" s="236" t="s">
        <v>45</v>
      </c>
      <c r="B27" s="236"/>
      <c r="C27" s="236"/>
      <c r="D27" s="236"/>
      <c r="E27" s="236"/>
      <c r="F27" s="34"/>
      <c r="G27" s="34"/>
      <c r="H27" s="35" t="s">
        <v>46</v>
      </c>
    </row>
    <row r="28" spans="1:10" x14ac:dyDescent="0.25">
      <c r="G28" s="11"/>
      <c r="H28" s="11"/>
    </row>
    <row r="29" spans="1:10" ht="30" customHeight="1" x14ac:dyDescent="0.25">
      <c r="A29" s="236" t="s">
        <v>47</v>
      </c>
      <c r="B29" s="236"/>
      <c r="C29" s="236"/>
      <c r="D29" s="236"/>
      <c r="E29" s="236"/>
      <c r="F29" s="36"/>
      <c r="G29" s="36"/>
      <c r="H29" s="37" t="s">
        <v>48</v>
      </c>
    </row>
    <row r="30" spans="1:10" x14ac:dyDescent="0.25">
      <c r="A30" s="24"/>
      <c r="B30" s="24" t="s">
        <v>49</v>
      </c>
      <c r="C30" s="37" t="s">
        <v>50</v>
      </c>
      <c r="D30" s="38"/>
      <c r="E30" s="38"/>
      <c r="F30" s="38"/>
      <c r="G30" s="38"/>
      <c r="H30" s="24"/>
    </row>
    <row r="31" spans="1:10" x14ac:dyDescent="0.25">
      <c r="G31" s="11"/>
      <c r="H31" s="11"/>
    </row>
    <row r="32" spans="1:10" x14ac:dyDescent="0.25">
      <c r="C32" s="35"/>
      <c r="H32" s="11"/>
    </row>
    <row r="33" spans="3:8" x14ac:dyDescent="0.25">
      <c r="G33" s="11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2" spans="3:8" s="8" customFormat="1" ht="12.75" x14ac:dyDescent="0.2">
      <c r="C42" s="9"/>
      <c r="E42" s="10"/>
      <c r="F42" s="11"/>
      <c r="G42" s="11"/>
    </row>
  </sheetData>
  <mergeCells count="21">
    <mergeCell ref="A17:H17"/>
    <mergeCell ref="D24:H24"/>
    <mergeCell ref="A27:E27"/>
    <mergeCell ref="A29:E29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K48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270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2.75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12.75" x14ac:dyDescent="0.2">
      <c r="A18" s="6">
        <v>1</v>
      </c>
      <c r="B18" s="6" t="s">
        <v>75</v>
      </c>
      <c r="C18" s="41" t="s">
        <v>76</v>
      </c>
      <c r="D18" s="6" t="s">
        <v>22</v>
      </c>
      <c r="E18" s="6">
        <v>3</v>
      </c>
      <c r="F18" s="6">
        <v>4.5819999999999999</v>
      </c>
      <c r="G18" s="15" t="s">
        <v>174</v>
      </c>
      <c r="H18" s="6" t="s">
        <v>24</v>
      </c>
    </row>
    <row r="19" spans="1:10" s="8" customFormat="1" ht="25.5" x14ac:dyDescent="0.2">
      <c r="A19" s="6">
        <f>A18+1</f>
        <v>2</v>
      </c>
      <c r="B19" s="6" t="s">
        <v>100</v>
      </c>
      <c r="C19" s="41" t="s">
        <v>271</v>
      </c>
      <c r="D19" s="6" t="s">
        <v>22</v>
      </c>
      <c r="E19" s="6">
        <v>20</v>
      </c>
      <c r="F19" s="6">
        <v>258.791</v>
      </c>
      <c r="G19" s="15" t="s">
        <v>23</v>
      </c>
      <c r="H19" s="16" t="s">
        <v>24</v>
      </c>
    </row>
    <row r="20" spans="1:10" s="8" customFormat="1" ht="38.25" x14ac:dyDescent="0.2">
      <c r="A20" s="6">
        <f>A19+1</f>
        <v>3</v>
      </c>
      <c r="B20" s="6" t="s">
        <v>63</v>
      </c>
      <c r="C20" s="41" t="s">
        <v>64</v>
      </c>
      <c r="D20" s="6" t="s">
        <v>55</v>
      </c>
      <c r="E20" s="6">
        <v>1</v>
      </c>
      <c r="F20" s="6">
        <v>225.43899999999999</v>
      </c>
      <c r="G20" s="15" t="s">
        <v>174</v>
      </c>
      <c r="H20" s="6" t="s">
        <v>24</v>
      </c>
    </row>
    <row r="21" spans="1:10" s="8" customFormat="1" ht="12.75" customHeight="1" x14ac:dyDescent="0.2">
      <c r="A21" s="234" t="s">
        <v>32</v>
      </c>
      <c r="B21" s="234"/>
      <c r="C21" s="234"/>
      <c r="D21" s="234"/>
      <c r="E21" s="234"/>
      <c r="F21" s="234"/>
      <c r="G21" s="234"/>
      <c r="H21" s="234"/>
    </row>
    <row r="22" spans="1:10" s="8" customFormat="1" ht="25.5" x14ac:dyDescent="0.2">
      <c r="A22" s="6">
        <f>A20+1</f>
        <v>4</v>
      </c>
      <c r="B22" s="42" t="s">
        <v>66</v>
      </c>
      <c r="C22" s="6" t="s">
        <v>67</v>
      </c>
      <c r="D22" s="14" t="s">
        <v>31</v>
      </c>
      <c r="E22" s="14">
        <v>4</v>
      </c>
      <c r="F22" s="16">
        <v>19.254000000000001</v>
      </c>
      <c r="G22" s="6" t="s">
        <v>38</v>
      </c>
      <c r="H22" s="16" t="s">
        <v>24</v>
      </c>
    </row>
    <row r="23" spans="1:10" s="8" customFormat="1" ht="25.5" x14ac:dyDescent="0.2">
      <c r="A23" s="6">
        <f>A22+1</f>
        <v>5</v>
      </c>
      <c r="B23" s="18" t="s">
        <v>272</v>
      </c>
      <c r="C23" s="222" t="s">
        <v>244</v>
      </c>
      <c r="D23" s="17" t="s">
        <v>31</v>
      </c>
      <c r="E23" s="6">
        <v>12</v>
      </c>
      <c r="F23" s="6">
        <v>56.722000000000001</v>
      </c>
      <c r="G23" s="6" t="s">
        <v>38</v>
      </c>
      <c r="H23" s="6" t="s">
        <v>24</v>
      </c>
    </row>
    <row r="24" spans="1:10" s="8" customFormat="1" ht="25.5" x14ac:dyDescent="0.2">
      <c r="A24" s="6">
        <f>A23+1</f>
        <v>6</v>
      </c>
      <c r="B24" s="42" t="s">
        <v>112</v>
      </c>
      <c r="C24" s="6" t="s">
        <v>113</v>
      </c>
      <c r="D24" s="14" t="s">
        <v>55</v>
      </c>
      <c r="E24" s="6">
        <v>2</v>
      </c>
      <c r="F24" s="5">
        <v>68.38</v>
      </c>
      <c r="G24" s="14" t="s">
        <v>38</v>
      </c>
      <c r="H24" s="6" t="s">
        <v>24</v>
      </c>
    </row>
    <row r="25" spans="1:10" s="24" customFormat="1" ht="52.5" customHeight="1" x14ac:dyDescent="0.25">
      <c r="A25" s="20"/>
      <c r="B25" s="20"/>
      <c r="C25" s="21" t="s">
        <v>56</v>
      </c>
      <c r="D25" s="20"/>
      <c r="E25" s="20"/>
      <c r="F25" s="22">
        <f>SUM(F17:F24)</f>
        <v>633.16800000000001</v>
      </c>
      <c r="G25" s="20"/>
      <c r="H25" s="20"/>
      <c r="J25" s="23"/>
    </row>
    <row r="26" spans="1:10" s="24" customFormat="1" ht="38.25" x14ac:dyDescent="0.25">
      <c r="A26" s="20"/>
      <c r="B26" s="20"/>
      <c r="C26" s="6" t="s">
        <v>40</v>
      </c>
      <c r="D26" s="4"/>
      <c r="E26" s="4"/>
      <c r="F26" s="25">
        <v>478.47257999999999</v>
      </c>
      <c r="G26" s="4"/>
      <c r="H26" s="20"/>
    </row>
    <row r="27" spans="1:10" s="24" customFormat="1" ht="25.5" x14ac:dyDescent="0.25">
      <c r="A27" s="20"/>
      <c r="B27" s="20"/>
      <c r="C27" s="3" t="s">
        <v>41</v>
      </c>
      <c r="D27" s="26"/>
      <c r="E27" s="26"/>
      <c r="F27" s="27">
        <f>F26-F25</f>
        <v>-154.69542000000001</v>
      </c>
      <c r="G27" s="20"/>
      <c r="H27" s="4"/>
    </row>
    <row r="28" spans="1:10" s="24" customFormat="1" ht="38.25" x14ac:dyDescent="0.25">
      <c r="A28" s="20"/>
      <c r="B28" s="20"/>
      <c r="C28" s="6" t="s">
        <v>42</v>
      </c>
      <c r="D28" s="20"/>
      <c r="E28" s="226">
        <f>F28/F26</f>
        <v>1.0235193832841998</v>
      </c>
      <c r="F28" s="25">
        <v>489.72595999999999</v>
      </c>
      <c r="G28" s="28"/>
      <c r="H28" s="4"/>
    </row>
    <row r="29" spans="1:10" s="24" customFormat="1" ht="25.5" x14ac:dyDescent="0.25">
      <c r="A29" s="20"/>
      <c r="B29" s="20"/>
      <c r="C29" s="3" t="s">
        <v>43</v>
      </c>
      <c r="D29" s="26"/>
      <c r="E29" s="26"/>
      <c r="F29" s="27">
        <f>F28-F25</f>
        <v>-143.44204000000002</v>
      </c>
      <c r="G29" s="20"/>
      <c r="H29" s="4"/>
    </row>
    <row r="30" spans="1:10" s="24" customFormat="1" ht="27.75" customHeight="1" x14ac:dyDescent="0.25">
      <c r="A30" s="20"/>
      <c r="B30" s="20"/>
      <c r="C30" s="3" t="s">
        <v>44</v>
      </c>
      <c r="D30" s="235" t="str">
        <f>IF(F25&gt;F26,"В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0" s="235"/>
      <c r="F30" s="235"/>
      <c r="G30" s="235"/>
      <c r="H30" s="235"/>
    </row>
    <row r="33" spans="1:8" ht="35.25" customHeight="1" x14ac:dyDescent="0.25">
      <c r="A33" s="236" t="s">
        <v>45</v>
      </c>
      <c r="B33" s="236"/>
      <c r="C33" s="236"/>
      <c r="D33" s="236"/>
      <c r="E33" s="236"/>
      <c r="F33" s="34"/>
      <c r="G33" s="34"/>
      <c r="H33" s="35" t="s">
        <v>46</v>
      </c>
    </row>
    <row r="34" spans="1:8" x14ac:dyDescent="0.25">
      <c r="G34" s="11"/>
      <c r="H34" s="11"/>
    </row>
    <row r="35" spans="1:8" ht="26.25" customHeight="1" x14ac:dyDescent="0.25">
      <c r="A35" s="236" t="s">
        <v>47</v>
      </c>
      <c r="B35" s="236"/>
      <c r="C35" s="236"/>
      <c r="D35" s="236"/>
      <c r="E35" s="236"/>
      <c r="F35" s="36"/>
      <c r="G35" s="36"/>
      <c r="H35" s="37" t="s">
        <v>48</v>
      </c>
    </row>
    <row r="36" spans="1:8" x14ac:dyDescent="0.25">
      <c r="A36" s="24"/>
      <c r="B36" s="24" t="s">
        <v>49</v>
      </c>
      <c r="C36" s="37" t="s">
        <v>50</v>
      </c>
      <c r="D36" s="38"/>
      <c r="E36" s="38"/>
      <c r="F36" s="38"/>
      <c r="G36" s="38"/>
      <c r="H36" s="24"/>
    </row>
    <row r="37" spans="1:8" x14ac:dyDescent="0.25">
      <c r="G37" s="11"/>
      <c r="H37" s="11"/>
    </row>
    <row r="38" spans="1:8" x14ac:dyDescent="0.25">
      <c r="C38" s="35"/>
      <c r="H38" s="11"/>
    </row>
    <row r="39" spans="1:8" x14ac:dyDescent="0.25">
      <c r="G39" s="11"/>
      <c r="H39" s="11"/>
    </row>
    <row r="40" spans="1:8" x14ac:dyDescent="0.25">
      <c r="G40" s="11"/>
      <c r="H40" s="11"/>
    </row>
    <row r="41" spans="1:8" x14ac:dyDescent="0.25">
      <c r="G41" s="11"/>
      <c r="H41" s="11"/>
    </row>
    <row r="42" spans="1:8" x14ac:dyDescent="0.25">
      <c r="G42" s="11"/>
      <c r="H42" s="11"/>
    </row>
    <row r="43" spans="1:8" x14ac:dyDescent="0.25">
      <c r="G43" s="11"/>
      <c r="H43" s="11"/>
    </row>
    <row r="44" spans="1:8" x14ac:dyDescent="0.25">
      <c r="G44" s="11"/>
      <c r="H44" s="11"/>
    </row>
    <row r="45" spans="1:8" x14ac:dyDescent="0.25">
      <c r="G45" s="11"/>
      <c r="H45" s="11"/>
    </row>
    <row r="48" spans="1:8" s="8" customFormat="1" ht="12.75" x14ac:dyDescent="0.2">
      <c r="C48" s="9"/>
      <c r="E48" s="10"/>
      <c r="F48" s="11"/>
      <c r="G48" s="11"/>
    </row>
  </sheetData>
  <mergeCells count="23">
    <mergeCell ref="D30:H30"/>
    <mergeCell ref="A33:E33"/>
    <mergeCell ref="A35:E35"/>
    <mergeCell ref="F14:F16"/>
    <mergeCell ref="G14:G16"/>
    <mergeCell ref="H14:H16"/>
    <mergeCell ref="A17:H17"/>
    <mergeCell ref="A21:H21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K49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273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21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38.25" x14ac:dyDescent="0.2">
      <c r="A17" s="6">
        <f>A16+1</f>
        <v>1</v>
      </c>
      <c r="B17" s="6" t="s">
        <v>63</v>
      </c>
      <c r="C17" s="41" t="s">
        <v>64</v>
      </c>
      <c r="D17" s="6" t="s">
        <v>55</v>
      </c>
      <c r="E17" s="6">
        <v>2</v>
      </c>
      <c r="F17" s="6">
        <v>316.83600000000001</v>
      </c>
      <c r="G17" s="15" t="s">
        <v>174</v>
      </c>
      <c r="H17" s="6" t="s">
        <v>24</v>
      </c>
    </row>
    <row r="18" spans="1:10" s="8" customFormat="1" ht="12.75" customHeight="1" x14ac:dyDescent="0.2">
      <c r="A18" s="234" t="s">
        <v>32</v>
      </c>
      <c r="B18" s="234"/>
      <c r="C18" s="234"/>
      <c r="D18" s="234"/>
      <c r="E18" s="234"/>
      <c r="F18" s="234"/>
      <c r="G18" s="234"/>
      <c r="H18" s="234"/>
    </row>
    <row r="19" spans="1:10" s="8" customFormat="1" ht="25.5" x14ac:dyDescent="0.2">
      <c r="A19" s="6">
        <f>A17+1</f>
        <v>2</v>
      </c>
      <c r="B19" s="42" t="s">
        <v>66</v>
      </c>
      <c r="C19" s="6" t="s">
        <v>67</v>
      </c>
      <c r="D19" s="14" t="s">
        <v>31</v>
      </c>
      <c r="E19" s="14">
        <v>8</v>
      </c>
      <c r="F19" s="16">
        <v>35.110999999999997</v>
      </c>
      <c r="G19" s="6" t="s">
        <v>38</v>
      </c>
      <c r="H19" s="16" t="s">
        <v>24</v>
      </c>
    </row>
    <row r="20" spans="1:10" s="8" customFormat="1" ht="12.75" x14ac:dyDescent="0.2">
      <c r="A20" s="6">
        <f>A19+1</f>
        <v>3</v>
      </c>
      <c r="B20" s="42" t="s">
        <v>68</v>
      </c>
      <c r="C20" s="6" t="s">
        <v>69</v>
      </c>
      <c r="D20" s="14" t="s">
        <v>31</v>
      </c>
      <c r="E20" s="6">
        <v>7</v>
      </c>
      <c r="F20" s="5">
        <v>24.221</v>
      </c>
      <c r="G20" s="14" t="s">
        <v>23</v>
      </c>
      <c r="H20" s="16" t="s">
        <v>24</v>
      </c>
    </row>
    <row r="21" spans="1:10" s="8" customFormat="1" ht="25.5" x14ac:dyDescent="0.2">
      <c r="A21" s="6">
        <f>A20+1</f>
        <v>4</v>
      </c>
      <c r="B21" s="42" t="s">
        <v>70</v>
      </c>
      <c r="C21" s="6" t="s">
        <v>71</v>
      </c>
      <c r="D21" s="14" t="s">
        <v>31</v>
      </c>
      <c r="E21" s="6">
        <v>6</v>
      </c>
      <c r="F21" s="5">
        <v>15.851000000000001</v>
      </c>
      <c r="G21" s="14" t="s">
        <v>23</v>
      </c>
      <c r="H21" s="16" t="s">
        <v>24</v>
      </c>
    </row>
    <row r="22" spans="1:10" s="8" customFormat="1" ht="12.75" x14ac:dyDescent="0.2">
      <c r="A22" s="6">
        <f>A21+1</f>
        <v>5</v>
      </c>
      <c r="B22" s="42" t="s">
        <v>72</v>
      </c>
      <c r="C22" s="6" t="s">
        <v>73</v>
      </c>
      <c r="D22" s="14" t="s">
        <v>31</v>
      </c>
      <c r="E22" s="6">
        <v>6</v>
      </c>
      <c r="F22" s="5">
        <v>83.427999999999997</v>
      </c>
      <c r="G22" s="14" t="s">
        <v>23</v>
      </c>
      <c r="H22" s="16" t="s">
        <v>24</v>
      </c>
    </row>
    <row r="23" spans="1:10" s="8" customFormat="1" ht="25.5" x14ac:dyDescent="0.2">
      <c r="A23" s="6">
        <f>A22+1</f>
        <v>6</v>
      </c>
      <c r="B23" s="42" t="s">
        <v>112</v>
      </c>
      <c r="C23" s="6" t="s">
        <v>113</v>
      </c>
      <c r="D23" s="14" t="s">
        <v>55</v>
      </c>
      <c r="E23" s="6">
        <v>3</v>
      </c>
      <c r="F23" s="5">
        <v>102.569</v>
      </c>
      <c r="G23" s="14" t="s">
        <v>38</v>
      </c>
      <c r="H23" s="6" t="s">
        <v>24</v>
      </c>
    </row>
    <row r="24" spans="1:10" s="8" customFormat="1" ht="12.75" customHeight="1" x14ac:dyDescent="0.2">
      <c r="A24" s="234" t="s">
        <v>36</v>
      </c>
      <c r="B24" s="234"/>
      <c r="C24" s="234"/>
      <c r="D24" s="234"/>
      <c r="E24" s="234"/>
      <c r="F24" s="234"/>
      <c r="G24" s="234"/>
      <c r="H24" s="234"/>
    </row>
    <row r="25" spans="1:10" s="8" customFormat="1" ht="51" x14ac:dyDescent="0.2">
      <c r="A25" s="19">
        <f>A23+1</f>
        <v>7</v>
      </c>
      <c r="B25" s="6">
        <v>28</v>
      </c>
      <c r="C25" s="6" t="s">
        <v>274</v>
      </c>
      <c r="D25" s="6" t="s">
        <v>55</v>
      </c>
      <c r="E25" s="6">
        <v>3</v>
      </c>
      <c r="F25" s="223">
        <v>19.474</v>
      </c>
      <c r="G25" s="14" t="s">
        <v>53</v>
      </c>
      <c r="H25" s="6" t="s">
        <v>24</v>
      </c>
    </row>
    <row r="26" spans="1:10" s="24" customFormat="1" ht="38.25" x14ac:dyDescent="0.25">
      <c r="A26" s="20"/>
      <c r="B26" s="20"/>
      <c r="C26" s="21" t="s">
        <v>56</v>
      </c>
      <c r="D26" s="20"/>
      <c r="E26" s="20"/>
      <c r="F26" s="22">
        <f>SUM(F17:F25)</f>
        <v>597.49</v>
      </c>
      <c r="G26" s="20"/>
      <c r="H26" s="20"/>
      <c r="J26" s="23"/>
    </row>
    <row r="27" spans="1:10" s="24" customFormat="1" ht="38.25" x14ac:dyDescent="0.25">
      <c r="A27" s="20"/>
      <c r="B27" s="20"/>
      <c r="C27" s="6" t="s">
        <v>40</v>
      </c>
      <c r="D27" s="4"/>
      <c r="E27" s="20"/>
      <c r="F27" s="22">
        <v>491.02638000000002</v>
      </c>
      <c r="G27" s="4"/>
      <c r="H27" s="20"/>
    </row>
    <row r="28" spans="1:10" s="24" customFormat="1" ht="25.5" x14ac:dyDescent="0.25">
      <c r="A28" s="20"/>
      <c r="B28" s="20"/>
      <c r="C28" s="3" t="s">
        <v>41</v>
      </c>
      <c r="D28" s="26"/>
      <c r="E28" s="26"/>
      <c r="F28" s="27">
        <f>F27-F26</f>
        <v>-106.46361999999999</v>
      </c>
      <c r="G28" s="20"/>
      <c r="H28" s="4"/>
    </row>
    <row r="29" spans="1:10" s="24" customFormat="1" ht="38.25" x14ac:dyDescent="0.25">
      <c r="A29" s="20"/>
      <c r="B29" s="20"/>
      <c r="C29" s="6" t="s">
        <v>42</v>
      </c>
      <c r="D29" s="20"/>
      <c r="E29" s="226">
        <f>F29/F27</f>
        <v>0.8985500738269907</v>
      </c>
      <c r="F29" s="25">
        <v>441.21179000000001</v>
      </c>
      <c r="G29" s="28"/>
      <c r="H29" s="4"/>
    </row>
    <row r="30" spans="1:10" s="24" customFormat="1" ht="25.5" x14ac:dyDescent="0.25">
      <c r="A30" s="20"/>
      <c r="B30" s="20"/>
      <c r="C30" s="3" t="s">
        <v>43</v>
      </c>
      <c r="D30" s="26"/>
      <c r="E30" s="26"/>
      <c r="F30" s="27">
        <f>F29-F26</f>
        <v>-156.27821</v>
      </c>
      <c r="G30" s="20"/>
      <c r="H30" s="4"/>
    </row>
    <row r="31" spans="1:10" s="24" customFormat="1" ht="30" customHeight="1" x14ac:dyDescent="0.25">
      <c r="A31" s="20"/>
      <c r="B31" s="20"/>
      <c r="C31" s="3" t="s">
        <v>44</v>
      </c>
      <c r="D31" s="235" t="str">
        <f>IF(F26&gt;F27,"В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1" s="235"/>
      <c r="F31" s="235"/>
      <c r="G31" s="235"/>
      <c r="H31" s="235"/>
    </row>
    <row r="33" spans="1:10" x14ac:dyDescent="0.25">
      <c r="J33" s="211"/>
    </row>
    <row r="34" spans="1:10" ht="35.25" customHeight="1" x14ac:dyDescent="0.25">
      <c r="A34" s="236" t="s">
        <v>45</v>
      </c>
      <c r="B34" s="236"/>
      <c r="C34" s="236"/>
      <c r="D34" s="236"/>
      <c r="E34" s="236"/>
      <c r="F34" s="34"/>
      <c r="G34" s="34"/>
      <c r="H34" s="35" t="s">
        <v>46</v>
      </c>
    </row>
    <row r="35" spans="1:10" x14ac:dyDescent="0.25">
      <c r="G35" s="11"/>
      <c r="H35" s="11"/>
    </row>
    <row r="36" spans="1:10" ht="27.75" customHeight="1" x14ac:dyDescent="0.25">
      <c r="A36" s="236" t="s">
        <v>47</v>
      </c>
      <c r="B36" s="236"/>
      <c r="C36" s="236"/>
      <c r="D36" s="236"/>
      <c r="E36" s="236"/>
      <c r="F36" s="36"/>
      <c r="G36" s="36"/>
      <c r="H36" s="37" t="s">
        <v>48</v>
      </c>
    </row>
    <row r="37" spans="1:10" x14ac:dyDescent="0.25">
      <c r="A37" s="24"/>
      <c r="B37" s="24" t="s">
        <v>49</v>
      </c>
      <c r="C37" s="37" t="s">
        <v>50</v>
      </c>
      <c r="D37" s="38"/>
      <c r="E37" s="38"/>
      <c r="F37" s="38"/>
      <c r="G37" s="38"/>
      <c r="H37" s="24"/>
    </row>
    <row r="38" spans="1:10" x14ac:dyDescent="0.25">
      <c r="G38" s="11"/>
      <c r="H38" s="11"/>
    </row>
    <row r="39" spans="1:10" x14ac:dyDescent="0.25">
      <c r="C39" s="35"/>
      <c r="H39" s="11"/>
    </row>
    <row r="40" spans="1:10" x14ac:dyDescent="0.25">
      <c r="G40" s="11"/>
      <c r="H40" s="11"/>
    </row>
    <row r="41" spans="1:10" x14ac:dyDescent="0.25">
      <c r="G41" s="11"/>
      <c r="H41" s="11"/>
    </row>
    <row r="42" spans="1:10" x14ac:dyDescent="0.25">
      <c r="G42" s="11"/>
      <c r="H42" s="11"/>
    </row>
    <row r="43" spans="1:10" x14ac:dyDescent="0.25">
      <c r="G43" s="11"/>
      <c r="H43" s="11"/>
    </row>
    <row r="44" spans="1:10" x14ac:dyDescent="0.25">
      <c r="G44" s="11"/>
      <c r="H44" s="11"/>
    </row>
    <row r="45" spans="1:10" x14ac:dyDescent="0.25">
      <c r="G45" s="11"/>
      <c r="H45" s="11"/>
    </row>
    <row r="46" spans="1:10" x14ac:dyDescent="0.25">
      <c r="G46" s="11"/>
      <c r="H46" s="11"/>
    </row>
    <row r="49" spans="3:7" s="8" customFormat="1" ht="12.75" x14ac:dyDescent="0.2">
      <c r="C49" s="9"/>
      <c r="E49" s="10"/>
      <c r="F49" s="11"/>
      <c r="G49" s="11"/>
    </row>
  </sheetData>
  <mergeCells count="22">
    <mergeCell ref="A18:H18"/>
    <mergeCell ref="A24:H24"/>
    <mergeCell ref="D31:H31"/>
    <mergeCell ref="A34:E34"/>
    <mergeCell ref="A36:E36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51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2.75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63.75" x14ac:dyDescent="0.2">
      <c r="A18" s="6">
        <v>1</v>
      </c>
      <c r="B18" s="39">
        <v>6</v>
      </c>
      <c r="C18" s="39" t="s">
        <v>52</v>
      </c>
      <c r="D18" s="39" t="s">
        <v>22</v>
      </c>
      <c r="E18" s="39">
        <v>6</v>
      </c>
      <c r="F18" s="5">
        <v>45.707000000000001</v>
      </c>
      <c r="G18" s="39" t="s">
        <v>53</v>
      </c>
      <c r="H18" s="16" t="s">
        <v>24</v>
      </c>
    </row>
    <row r="19" spans="1:10" s="8" customFormat="1" ht="51" x14ac:dyDescent="0.2">
      <c r="A19" s="6">
        <f>A18+1</f>
        <v>2</v>
      </c>
      <c r="B19" s="6">
        <v>10</v>
      </c>
      <c r="C19" s="6" t="s">
        <v>54</v>
      </c>
      <c r="D19" s="6" t="s">
        <v>55</v>
      </c>
      <c r="E19" s="6">
        <v>1</v>
      </c>
      <c r="F19" s="5">
        <v>167.28100000000001</v>
      </c>
      <c r="G19" s="39" t="s">
        <v>53</v>
      </c>
      <c r="H19" s="16" t="s">
        <v>24</v>
      </c>
    </row>
    <row r="20" spans="1:10" s="24" customFormat="1" ht="38.25" x14ac:dyDescent="0.25">
      <c r="A20" s="20"/>
      <c r="B20" s="20"/>
      <c r="C20" s="21" t="s">
        <v>56</v>
      </c>
      <c r="D20" s="20"/>
      <c r="E20" s="20"/>
      <c r="F20" s="22">
        <f>SUM(F18:F19)</f>
        <v>212.988</v>
      </c>
      <c r="G20" s="20"/>
      <c r="H20" s="20"/>
      <c r="J20" s="23"/>
    </row>
    <row r="21" spans="1:10" s="24" customFormat="1" ht="38.25" x14ac:dyDescent="0.25">
      <c r="A21" s="20"/>
      <c r="B21" s="20"/>
      <c r="C21" s="6" t="s">
        <v>40</v>
      </c>
      <c r="D21" s="20"/>
      <c r="E21" s="20"/>
      <c r="F21" s="25">
        <v>169.435</v>
      </c>
      <c r="G21" s="4"/>
      <c r="H21" s="20"/>
    </row>
    <row r="22" spans="1:10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-43.552999999999997</v>
      </c>
      <c r="G22" s="20"/>
      <c r="H22" s="4"/>
    </row>
    <row r="23" spans="1:10" s="24" customFormat="1" ht="38.25" x14ac:dyDescent="0.25">
      <c r="A23" s="20"/>
      <c r="B23" s="20"/>
      <c r="C23" s="6" t="s">
        <v>42</v>
      </c>
      <c r="D23" s="20"/>
      <c r="E23" s="226">
        <f>F23/F21</f>
        <v>0.95401776492460233</v>
      </c>
      <c r="F23" s="25">
        <v>161.64400000000001</v>
      </c>
      <c r="G23" s="28"/>
      <c r="H23" s="4"/>
    </row>
    <row r="24" spans="1:10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-51.343999999999994</v>
      </c>
      <c r="G24" s="20"/>
      <c r="H24" s="4"/>
    </row>
    <row r="25" spans="1:10" s="24" customFormat="1" ht="31.5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5" s="235"/>
      <c r="F25" s="235"/>
      <c r="G25" s="235"/>
      <c r="H25" s="235"/>
    </row>
    <row r="28" spans="1:10" ht="35.2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0" x14ac:dyDescent="0.25">
      <c r="G29" s="11"/>
      <c r="H29" s="11"/>
    </row>
    <row r="30" spans="1:10" ht="26.2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0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0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3" spans="3:8" s="8" customFormat="1" ht="12.75" x14ac:dyDescent="0.2">
      <c r="C43" s="9"/>
      <c r="E43" s="10"/>
      <c r="F43" s="11"/>
      <c r="G43" s="11"/>
    </row>
  </sheetData>
  <mergeCells count="22">
    <mergeCell ref="A28:E28"/>
    <mergeCell ref="A30:E30"/>
    <mergeCell ref="F14:F16"/>
    <mergeCell ref="G14:G16"/>
    <mergeCell ref="H14:H16"/>
    <mergeCell ref="A17:H17"/>
    <mergeCell ref="D25:H25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K45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275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51" x14ac:dyDescent="0.2">
      <c r="A18" s="6">
        <v>1</v>
      </c>
      <c r="B18" s="6" t="s">
        <v>100</v>
      </c>
      <c r="C18" s="6" t="s">
        <v>268</v>
      </c>
      <c r="D18" s="14" t="s">
        <v>22</v>
      </c>
      <c r="E18" s="15">
        <v>50</v>
      </c>
      <c r="F18" s="16">
        <v>255.54599999999999</v>
      </c>
      <c r="G18" s="15" t="s">
        <v>26</v>
      </c>
      <c r="H18" s="6" t="s">
        <v>24</v>
      </c>
    </row>
    <row r="19" spans="1:10" s="8" customFormat="1" ht="51" x14ac:dyDescent="0.2">
      <c r="A19" s="6">
        <f>A18+1</f>
        <v>2</v>
      </c>
      <c r="B19" s="6" t="s">
        <v>100</v>
      </c>
      <c r="C19" s="6" t="s">
        <v>268</v>
      </c>
      <c r="D19" s="14" t="s">
        <v>22</v>
      </c>
      <c r="E19" s="15">
        <v>20</v>
      </c>
      <c r="F19" s="16">
        <v>140.85</v>
      </c>
      <c r="G19" s="15" t="s">
        <v>28</v>
      </c>
      <c r="H19" s="6" t="s">
        <v>24</v>
      </c>
    </row>
    <row r="20" spans="1:10" s="8" customFormat="1" ht="12.75" customHeight="1" x14ac:dyDescent="0.2">
      <c r="A20" s="234" t="s">
        <v>276</v>
      </c>
      <c r="B20" s="234"/>
      <c r="C20" s="234"/>
      <c r="D20" s="234"/>
      <c r="E20" s="234"/>
      <c r="F20" s="234"/>
      <c r="G20" s="234"/>
      <c r="H20" s="234"/>
    </row>
    <row r="21" spans="1:10" s="8" customFormat="1" ht="51" x14ac:dyDescent="0.2">
      <c r="A21" s="19">
        <f>A19+1</f>
        <v>3</v>
      </c>
      <c r="B21" s="6">
        <v>28</v>
      </c>
      <c r="C21" s="6" t="s">
        <v>277</v>
      </c>
      <c r="D21" s="6" t="s">
        <v>55</v>
      </c>
      <c r="E21" s="6">
        <v>1</v>
      </c>
      <c r="F21" s="5">
        <v>60.862000000000002</v>
      </c>
      <c r="G21" s="14" t="s">
        <v>65</v>
      </c>
      <c r="H21" s="6" t="s">
        <v>24</v>
      </c>
    </row>
    <row r="22" spans="1:10" s="24" customFormat="1" ht="38.25" x14ac:dyDescent="0.25">
      <c r="A22" s="20"/>
      <c r="B22" s="20"/>
      <c r="C22" s="21" t="s">
        <v>56</v>
      </c>
      <c r="D22" s="20"/>
      <c r="E22" s="20"/>
      <c r="F22" s="22">
        <f>SUM(F18:F21)</f>
        <v>457.25799999999998</v>
      </c>
      <c r="G22" s="20"/>
      <c r="H22" s="20"/>
      <c r="J22" s="23"/>
    </row>
    <row r="23" spans="1:10" s="24" customFormat="1" ht="38.25" x14ac:dyDescent="0.25">
      <c r="A23" s="20"/>
      <c r="B23" s="20"/>
      <c r="C23" s="6" t="s">
        <v>40</v>
      </c>
      <c r="D23" s="20"/>
      <c r="E23" s="20"/>
      <c r="F23" s="25">
        <v>515.46385999999995</v>
      </c>
      <c r="G23" s="20"/>
      <c r="H23" s="20"/>
    </row>
    <row r="24" spans="1:10" s="24" customFormat="1" ht="25.5" x14ac:dyDescent="0.25">
      <c r="A24" s="20"/>
      <c r="B24" s="20"/>
      <c r="C24" s="3" t="s">
        <v>41</v>
      </c>
      <c r="D24" s="26"/>
      <c r="E24" s="26"/>
      <c r="F24" s="27">
        <f>F23-F22</f>
        <v>58.205859999999973</v>
      </c>
      <c r="G24" s="20"/>
      <c r="H24" s="4"/>
    </row>
    <row r="25" spans="1:10" s="24" customFormat="1" ht="38.25" x14ac:dyDescent="0.25">
      <c r="A25" s="20"/>
      <c r="B25" s="20"/>
      <c r="C25" s="6" t="s">
        <v>42</v>
      </c>
      <c r="D25" s="20"/>
      <c r="E25" s="226">
        <f>F25/F23</f>
        <v>0.94100546641621008</v>
      </c>
      <c r="F25" s="25">
        <v>485.05430999999999</v>
      </c>
      <c r="G25" s="28"/>
      <c r="H25" s="4"/>
    </row>
    <row r="26" spans="1:10" s="24" customFormat="1" ht="25.5" x14ac:dyDescent="0.25">
      <c r="A26" s="20"/>
      <c r="B26" s="20"/>
      <c r="C26" s="3" t="s">
        <v>43</v>
      </c>
      <c r="D26" s="26"/>
      <c r="E26" s="26"/>
      <c r="F26" s="27">
        <f>F25-F22</f>
        <v>27.796310000000005</v>
      </c>
      <c r="G26" s="20"/>
      <c r="H26" s="4"/>
    </row>
    <row r="27" spans="1:10" s="24" customFormat="1" ht="29.25" customHeight="1" x14ac:dyDescent="0.25">
      <c r="A27" s="20"/>
      <c r="B27" s="20"/>
      <c r="C27" s="3" t="s">
        <v>44</v>
      </c>
      <c r="D27" s="235" t="str">
        <f>IF(F22&gt;F23,"В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7" s="235"/>
      <c r="F27" s="235"/>
      <c r="G27" s="235"/>
      <c r="H27" s="235"/>
    </row>
    <row r="28" spans="1:10" x14ac:dyDescent="0.25">
      <c r="J28" s="211"/>
    </row>
    <row r="29" spans="1:10" x14ac:dyDescent="0.25">
      <c r="J29" s="211"/>
    </row>
    <row r="30" spans="1:10" ht="35.25" customHeight="1" x14ac:dyDescent="0.25">
      <c r="A30" s="236" t="s">
        <v>45</v>
      </c>
      <c r="B30" s="236"/>
      <c r="C30" s="236"/>
      <c r="D30" s="236"/>
      <c r="E30" s="236"/>
      <c r="F30" s="34"/>
      <c r="G30" s="34"/>
      <c r="H30" s="35" t="s">
        <v>46</v>
      </c>
    </row>
    <row r="31" spans="1:10" x14ac:dyDescent="0.25">
      <c r="G31" s="11"/>
      <c r="H31" s="11"/>
    </row>
    <row r="32" spans="1:10" ht="25.5" customHeight="1" x14ac:dyDescent="0.25">
      <c r="A32" s="236" t="s">
        <v>47</v>
      </c>
      <c r="B32" s="236"/>
      <c r="C32" s="236"/>
      <c r="D32" s="236"/>
      <c r="E32" s="236"/>
      <c r="F32" s="36"/>
      <c r="G32" s="36"/>
      <c r="H32" s="224" t="s">
        <v>48</v>
      </c>
    </row>
    <row r="33" spans="1:8" x14ac:dyDescent="0.25">
      <c r="A33" s="24"/>
      <c r="B33" s="24" t="s">
        <v>49</v>
      </c>
      <c r="C33" s="37" t="s">
        <v>50</v>
      </c>
      <c r="D33" s="38"/>
      <c r="E33" s="38"/>
      <c r="F33" s="38"/>
      <c r="G33" s="38"/>
      <c r="H33" s="24"/>
    </row>
    <row r="34" spans="1:8" x14ac:dyDescent="0.25">
      <c r="G34" s="11"/>
      <c r="H34" s="11"/>
    </row>
    <row r="35" spans="1:8" x14ac:dyDescent="0.25">
      <c r="C35" s="35"/>
      <c r="H35" s="11"/>
    </row>
    <row r="36" spans="1:8" x14ac:dyDescent="0.25">
      <c r="G36" s="11"/>
      <c r="H36" s="11"/>
    </row>
    <row r="37" spans="1:8" x14ac:dyDescent="0.25">
      <c r="G37" s="11"/>
      <c r="H37" s="11"/>
    </row>
    <row r="38" spans="1:8" x14ac:dyDescent="0.25">
      <c r="G38" s="11"/>
      <c r="H38" s="11"/>
    </row>
    <row r="39" spans="1:8" x14ac:dyDescent="0.25">
      <c r="G39" s="11"/>
      <c r="H39" s="11"/>
    </row>
    <row r="40" spans="1:8" x14ac:dyDescent="0.25">
      <c r="G40" s="11"/>
      <c r="H40" s="11"/>
    </row>
    <row r="41" spans="1:8" x14ac:dyDescent="0.25">
      <c r="G41" s="11"/>
      <c r="H41" s="11"/>
    </row>
    <row r="42" spans="1:8" x14ac:dyDescent="0.25">
      <c r="G42" s="11"/>
      <c r="H42" s="11"/>
    </row>
    <row r="45" spans="1:8" s="8" customFormat="1" ht="12.75" x14ac:dyDescent="0.2">
      <c r="C45" s="9"/>
      <c r="E45" s="10"/>
      <c r="F45" s="11"/>
      <c r="G45" s="11"/>
    </row>
  </sheetData>
  <mergeCells count="22">
    <mergeCell ref="A17:H17"/>
    <mergeCell ref="A20:H20"/>
    <mergeCell ref="D27:H27"/>
    <mergeCell ref="A30:E30"/>
    <mergeCell ref="A32:E32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K44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" style="9" customWidth="1"/>
    <col min="10" max="10" width="20.28515625" style="9" customWidth="1"/>
    <col min="11" max="11" width="9" style="9" customWidth="1"/>
    <col min="12" max="256" width="9.140625" style="9" customWidth="1"/>
    <col min="257" max="257" width="3.85546875" style="9" customWidth="1"/>
    <col min="258" max="258" width="24.28515625" style="9" customWidth="1"/>
    <col min="259" max="259" width="13.140625" style="9" customWidth="1"/>
    <col min="260" max="260" width="16" style="9" customWidth="1"/>
    <col min="261" max="261" width="12.42578125" style="9" customWidth="1"/>
    <col min="262" max="262" width="15" style="9" customWidth="1"/>
    <col min="263" max="263" width="16" style="9" customWidth="1"/>
    <col min="264" max="264" width="9.140625" style="9" customWidth="1"/>
    <col min="265" max="267" width="9" style="9" customWidth="1"/>
    <col min="268" max="512" width="9.140625" style="9" customWidth="1"/>
    <col min="513" max="513" width="3.85546875" style="9" customWidth="1"/>
    <col min="514" max="514" width="24.28515625" style="9" customWidth="1"/>
    <col min="515" max="515" width="13.140625" style="9" customWidth="1"/>
    <col min="516" max="516" width="16" style="9" customWidth="1"/>
    <col min="517" max="517" width="12.42578125" style="9" customWidth="1"/>
    <col min="518" max="518" width="15" style="9" customWidth="1"/>
    <col min="519" max="519" width="16" style="9" customWidth="1"/>
    <col min="520" max="520" width="9.140625" style="9" customWidth="1"/>
    <col min="521" max="523" width="9" style="9" customWidth="1"/>
    <col min="524" max="768" width="9.140625" style="9" customWidth="1"/>
    <col min="769" max="769" width="3.85546875" style="9" customWidth="1"/>
    <col min="770" max="770" width="24.28515625" style="9" customWidth="1"/>
    <col min="771" max="771" width="13.140625" style="9" customWidth="1"/>
    <col min="772" max="772" width="16" style="9" customWidth="1"/>
    <col min="773" max="773" width="12.42578125" style="9" customWidth="1"/>
    <col min="774" max="774" width="15" style="9" customWidth="1"/>
    <col min="775" max="775" width="16" style="9" customWidth="1"/>
    <col min="776" max="776" width="9.140625" style="9" customWidth="1"/>
    <col min="777" max="779" width="9" style="9" customWidth="1"/>
    <col min="780" max="1025" width="9.140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278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1" s="8" customFormat="1" ht="18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1" s="8" customFormat="1" ht="38.25" x14ac:dyDescent="0.2">
      <c r="A18" s="41">
        <v>1</v>
      </c>
      <c r="B18" s="6" t="s">
        <v>29</v>
      </c>
      <c r="C18" s="6" t="s">
        <v>279</v>
      </c>
      <c r="D18" s="14" t="s">
        <v>31</v>
      </c>
      <c r="E18" s="15">
        <v>8</v>
      </c>
      <c r="F18" s="16">
        <v>13.167999999999999</v>
      </c>
      <c r="G18" s="15" t="s">
        <v>23</v>
      </c>
      <c r="H18" s="16" t="s">
        <v>24</v>
      </c>
    </row>
    <row r="19" spans="1:11" s="8" customFormat="1" ht="12.75" customHeight="1" x14ac:dyDescent="0.2">
      <c r="A19" s="234" t="s">
        <v>105</v>
      </c>
      <c r="B19" s="234"/>
      <c r="C19" s="234"/>
      <c r="D19" s="234"/>
      <c r="E19" s="234"/>
      <c r="F19" s="234"/>
      <c r="G19" s="234"/>
      <c r="H19" s="234"/>
    </row>
    <row r="20" spans="1:11" s="8" customFormat="1" ht="25.5" x14ac:dyDescent="0.2">
      <c r="A20" s="6">
        <f>A18+1</f>
        <v>2</v>
      </c>
      <c r="B20" s="6">
        <v>24</v>
      </c>
      <c r="C20" s="6" t="s">
        <v>106</v>
      </c>
      <c r="D20" s="6" t="s">
        <v>55</v>
      </c>
      <c r="E20" s="6">
        <v>16</v>
      </c>
      <c r="F20" s="5">
        <v>25.609000000000002</v>
      </c>
      <c r="G20" s="15" t="s">
        <v>107</v>
      </c>
      <c r="H20" s="16" t="s">
        <v>24</v>
      </c>
    </row>
    <row r="21" spans="1:11" s="24" customFormat="1" ht="38.25" x14ac:dyDescent="0.25">
      <c r="A21" s="20"/>
      <c r="B21" s="20"/>
      <c r="C21" s="21" t="s">
        <v>56</v>
      </c>
      <c r="D21" s="20"/>
      <c r="E21" s="20"/>
      <c r="F21" s="22">
        <f>SUM(F18:F20)</f>
        <v>38.777000000000001</v>
      </c>
      <c r="G21" s="20"/>
      <c r="H21" s="20"/>
      <c r="I21" s="23"/>
      <c r="J21" s="23"/>
    </row>
    <row r="22" spans="1:11" s="24" customFormat="1" ht="38.25" x14ac:dyDescent="0.25">
      <c r="A22" s="20"/>
      <c r="B22" s="20"/>
      <c r="C22" s="6" t="s">
        <v>40</v>
      </c>
      <c r="D22" s="20"/>
      <c r="E22" s="20"/>
      <c r="F22" s="25">
        <v>517.24440000000004</v>
      </c>
      <c r="G22" s="20"/>
      <c r="H22" s="20"/>
      <c r="J22" s="23"/>
      <c r="K22" s="23"/>
    </row>
    <row r="23" spans="1:11" s="24" customFormat="1" ht="25.5" x14ac:dyDescent="0.25">
      <c r="A23" s="20"/>
      <c r="B23" s="20"/>
      <c r="C23" s="3" t="s">
        <v>41</v>
      </c>
      <c r="D23" s="26"/>
      <c r="E23" s="26"/>
      <c r="F23" s="27">
        <f>F22-F21</f>
        <v>478.46740000000005</v>
      </c>
      <c r="G23" s="20"/>
      <c r="H23" s="4"/>
      <c r="J23" s="23"/>
      <c r="K23" s="23"/>
    </row>
    <row r="24" spans="1:11" s="24" customFormat="1" ht="38.25" x14ac:dyDescent="0.25">
      <c r="A24" s="20"/>
      <c r="B24" s="20"/>
      <c r="C24" s="6" t="s">
        <v>42</v>
      </c>
      <c r="D24" s="20"/>
      <c r="E24" s="226">
        <f>F24/F22</f>
        <v>0.9747723319962478</v>
      </c>
      <c r="F24" s="25">
        <v>504.19553000000002</v>
      </c>
      <c r="G24" s="28"/>
      <c r="H24" s="4"/>
      <c r="J24" s="23"/>
      <c r="K24" s="23"/>
    </row>
    <row r="25" spans="1:11" s="24" customFormat="1" ht="25.5" x14ac:dyDescent="0.25">
      <c r="A25" s="20"/>
      <c r="B25" s="20"/>
      <c r="C25" s="3" t="s">
        <v>43</v>
      </c>
      <c r="D25" s="26"/>
      <c r="E25" s="26"/>
      <c r="F25" s="27">
        <f>F24-F21</f>
        <v>465.41853000000003</v>
      </c>
      <c r="G25" s="20"/>
      <c r="H25" s="4"/>
      <c r="J25" s="23"/>
      <c r="K25" s="23"/>
    </row>
    <row r="26" spans="1:11" s="24" customFormat="1" ht="32.25" customHeight="1" x14ac:dyDescent="0.25">
      <c r="A26" s="20"/>
      <c r="B26" s="20"/>
      <c r="C26" s="3" t="s">
        <v>44</v>
      </c>
      <c r="D26" s="235" t="str">
        <f>IF(F21&gt;F22,"В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6" s="235"/>
      <c r="F26" s="235"/>
      <c r="G26" s="235"/>
      <c r="H26" s="235"/>
      <c r="J26" s="23"/>
      <c r="K26" s="23"/>
    </row>
    <row r="29" spans="1:11" ht="35.25" customHeight="1" x14ac:dyDescent="0.25">
      <c r="A29" s="236" t="s">
        <v>45</v>
      </c>
      <c r="B29" s="236"/>
      <c r="C29" s="236"/>
      <c r="D29" s="236"/>
      <c r="E29" s="236"/>
      <c r="F29" s="34"/>
      <c r="G29" s="34"/>
      <c r="H29" s="35" t="s">
        <v>46</v>
      </c>
    </row>
    <row r="30" spans="1:11" x14ac:dyDescent="0.25">
      <c r="G30" s="11"/>
      <c r="H30" s="11"/>
    </row>
    <row r="31" spans="1:11" ht="30" customHeight="1" x14ac:dyDescent="0.25">
      <c r="A31" s="236" t="s">
        <v>47</v>
      </c>
      <c r="B31" s="236"/>
      <c r="C31" s="236"/>
      <c r="D31" s="236"/>
      <c r="E31" s="236"/>
      <c r="F31" s="36"/>
      <c r="G31" s="36"/>
      <c r="H31" s="37" t="s">
        <v>48</v>
      </c>
    </row>
    <row r="32" spans="1:11" x14ac:dyDescent="0.25">
      <c r="A32" s="24"/>
      <c r="B32" s="24" t="s">
        <v>49</v>
      </c>
      <c r="C32" s="37" t="s">
        <v>50</v>
      </c>
      <c r="D32" s="38"/>
      <c r="E32" s="38"/>
      <c r="F32" s="38"/>
      <c r="G32" s="38"/>
      <c r="H32" s="24"/>
    </row>
    <row r="33" spans="3:8" x14ac:dyDescent="0.25">
      <c r="G33" s="11"/>
      <c r="H33" s="11"/>
    </row>
    <row r="34" spans="3:8" x14ac:dyDescent="0.25">
      <c r="C34" s="35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1" spans="3:8" x14ac:dyDescent="0.25">
      <c r="G41" s="11"/>
      <c r="H41" s="11"/>
    </row>
    <row r="44" spans="3:8" s="8" customFormat="1" ht="12.75" x14ac:dyDescent="0.2">
      <c r="C44" s="9"/>
      <c r="E44" s="10"/>
      <c r="F44" s="11"/>
      <c r="G44" s="11"/>
    </row>
  </sheetData>
  <mergeCells count="22">
    <mergeCell ref="A17:H17"/>
    <mergeCell ref="A19:H19"/>
    <mergeCell ref="D26:H26"/>
    <mergeCell ref="A29:E29"/>
    <mergeCell ref="A31:E31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K44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" style="9" customWidth="1"/>
    <col min="10" max="10" width="20.28515625" style="9" customWidth="1"/>
    <col min="11" max="11" width="9" style="9" customWidth="1"/>
    <col min="12" max="256" width="9.140625" style="9" customWidth="1"/>
    <col min="257" max="257" width="3.85546875" style="9" customWidth="1"/>
    <col min="258" max="258" width="24.28515625" style="9" customWidth="1"/>
    <col min="259" max="259" width="13.140625" style="9" customWidth="1"/>
    <col min="260" max="260" width="16" style="9" customWidth="1"/>
    <col min="261" max="261" width="12.42578125" style="9" customWidth="1"/>
    <col min="262" max="262" width="15" style="9" customWidth="1"/>
    <col min="263" max="263" width="16" style="9" customWidth="1"/>
    <col min="264" max="264" width="9.140625" style="9" customWidth="1"/>
    <col min="265" max="267" width="9" style="9" customWidth="1"/>
    <col min="268" max="512" width="9.140625" style="9" customWidth="1"/>
    <col min="513" max="513" width="3.85546875" style="9" customWidth="1"/>
    <col min="514" max="514" width="24.28515625" style="9" customWidth="1"/>
    <col min="515" max="515" width="13.140625" style="9" customWidth="1"/>
    <col min="516" max="516" width="16" style="9" customWidth="1"/>
    <col min="517" max="517" width="12.42578125" style="9" customWidth="1"/>
    <col min="518" max="518" width="15" style="9" customWidth="1"/>
    <col min="519" max="519" width="16" style="9" customWidth="1"/>
    <col min="520" max="520" width="9.140625" style="9" customWidth="1"/>
    <col min="521" max="523" width="9" style="9" customWidth="1"/>
    <col min="524" max="768" width="9.140625" style="9" customWidth="1"/>
    <col min="769" max="769" width="3.85546875" style="9" customWidth="1"/>
    <col min="770" max="770" width="24.28515625" style="9" customWidth="1"/>
    <col min="771" max="771" width="13.140625" style="9" customWidth="1"/>
    <col min="772" max="772" width="16" style="9" customWidth="1"/>
    <col min="773" max="773" width="12.42578125" style="9" customWidth="1"/>
    <col min="774" max="774" width="15" style="9" customWidth="1"/>
    <col min="775" max="775" width="16" style="9" customWidth="1"/>
    <col min="776" max="776" width="9.140625" style="9" customWidth="1"/>
    <col min="777" max="779" width="9" style="9" customWidth="1"/>
    <col min="780" max="1025" width="9.140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280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8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38.25" customHeight="1" x14ac:dyDescent="0.2">
      <c r="A18" s="39">
        <v>1</v>
      </c>
      <c r="B18" s="41" t="s">
        <v>75</v>
      </c>
      <c r="C18" s="41" t="s">
        <v>76</v>
      </c>
      <c r="D18" s="6" t="s">
        <v>22</v>
      </c>
      <c r="E18" s="6">
        <v>8</v>
      </c>
      <c r="F18" s="6">
        <v>15.766999999999999</v>
      </c>
      <c r="G18" s="45" t="s">
        <v>60</v>
      </c>
      <c r="H18" s="16" t="s">
        <v>24</v>
      </c>
    </row>
    <row r="19" spans="1:10" s="8" customFormat="1" ht="12.75" customHeight="1" x14ac:dyDescent="0.2">
      <c r="A19" s="234" t="s">
        <v>105</v>
      </c>
      <c r="B19" s="234"/>
      <c r="C19" s="234"/>
      <c r="D19" s="234"/>
      <c r="E19" s="234"/>
      <c r="F19" s="234"/>
      <c r="G19" s="234"/>
      <c r="H19" s="234"/>
    </row>
    <row r="20" spans="1:10" s="8" customFormat="1" ht="25.5" x14ac:dyDescent="0.2">
      <c r="A20" s="6">
        <f>A18+1</f>
        <v>2</v>
      </c>
      <c r="B20" s="6">
        <v>24</v>
      </c>
      <c r="C20" s="6" t="s">
        <v>106</v>
      </c>
      <c r="D20" s="6" t="s">
        <v>55</v>
      </c>
      <c r="E20" s="6">
        <v>8</v>
      </c>
      <c r="F20" s="5">
        <v>15.904999999999999</v>
      </c>
      <c r="G20" s="15" t="s">
        <v>107</v>
      </c>
      <c r="H20" s="16" t="s">
        <v>24</v>
      </c>
    </row>
    <row r="21" spans="1:10" s="24" customFormat="1" ht="38.25" x14ac:dyDescent="0.25">
      <c r="A21" s="20"/>
      <c r="B21" s="20"/>
      <c r="C21" s="21" t="s">
        <v>56</v>
      </c>
      <c r="D21" s="20"/>
      <c r="E21" s="20"/>
      <c r="F21" s="22">
        <f>SUM(F18:F20)</f>
        <v>31.671999999999997</v>
      </c>
      <c r="G21" s="20"/>
      <c r="H21" s="20"/>
      <c r="I21" s="23"/>
      <c r="J21" s="23"/>
    </row>
    <row r="22" spans="1:10" s="24" customFormat="1" ht="38.25" x14ac:dyDescent="0.25">
      <c r="A22" s="20"/>
      <c r="B22" s="20"/>
      <c r="C22" s="6" t="s">
        <v>40</v>
      </c>
      <c r="D22" s="20"/>
      <c r="E22" s="4"/>
      <c r="F22" s="25">
        <v>445.75869999999998</v>
      </c>
      <c r="G22" s="4"/>
      <c r="H22" s="20"/>
      <c r="I22" s="23"/>
      <c r="J22" s="23"/>
    </row>
    <row r="23" spans="1:10" s="24" customFormat="1" ht="25.5" x14ac:dyDescent="0.25">
      <c r="A23" s="20"/>
      <c r="B23" s="20"/>
      <c r="C23" s="3" t="s">
        <v>41</v>
      </c>
      <c r="D23" s="26"/>
      <c r="E23" s="26"/>
      <c r="F23" s="27">
        <f>F22-F21</f>
        <v>414.08669999999995</v>
      </c>
      <c r="G23" s="20"/>
      <c r="H23" s="4"/>
      <c r="I23" s="23"/>
      <c r="J23" s="23"/>
    </row>
    <row r="24" spans="1:10" s="24" customFormat="1" ht="38.25" x14ac:dyDescent="0.25">
      <c r="A24" s="20"/>
      <c r="B24" s="20"/>
      <c r="C24" s="6" t="s">
        <v>42</v>
      </c>
      <c r="D24" s="20"/>
      <c r="E24" s="226">
        <f>F24/F22</f>
        <v>0.89304112292143711</v>
      </c>
      <c r="F24" s="25">
        <v>398.08085</v>
      </c>
      <c r="G24" s="28"/>
      <c r="H24" s="4"/>
      <c r="I24" s="23"/>
      <c r="J24" s="23"/>
    </row>
    <row r="25" spans="1:10" s="24" customFormat="1" ht="25.5" x14ac:dyDescent="0.25">
      <c r="A25" s="20"/>
      <c r="B25" s="20"/>
      <c r="C25" s="3" t="s">
        <v>43</v>
      </c>
      <c r="D25" s="26"/>
      <c r="E25" s="26"/>
      <c r="F25" s="27">
        <f>F24-F21</f>
        <v>366.40885000000003</v>
      </c>
      <c r="G25" s="20"/>
      <c r="H25" s="4"/>
      <c r="I25" s="23"/>
      <c r="J25" s="23"/>
    </row>
    <row r="26" spans="1:10" s="24" customFormat="1" ht="27" customHeight="1" x14ac:dyDescent="0.25">
      <c r="A26" s="20"/>
      <c r="B26" s="20"/>
      <c r="C26" s="3" t="s">
        <v>44</v>
      </c>
      <c r="D26" s="235" t="str">
        <f>IF(F21&gt;F22,"В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6" s="235"/>
      <c r="F26" s="235"/>
      <c r="G26" s="235"/>
      <c r="H26" s="235"/>
      <c r="I26" s="23"/>
      <c r="J26" s="23"/>
    </row>
    <row r="29" spans="1:10" ht="35.25" customHeight="1" x14ac:dyDescent="0.25">
      <c r="A29" s="236" t="s">
        <v>45</v>
      </c>
      <c r="B29" s="236"/>
      <c r="C29" s="236"/>
      <c r="D29" s="236"/>
      <c r="E29" s="236"/>
      <c r="F29" s="34"/>
      <c r="G29" s="34"/>
      <c r="H29" s="35" t="s">
        <v>46</v>
      </c>
    </row>
    <row r="30" spans="1:10" x14ac:dyDescent="0.25">
      <c r="G30" s="11"/>
      <c r="H30" s="11"/>
    </row>
    <row r="31" spans="1:10" ht="27" customHeight="1" x14ac:dyDescent="0.25">
      <c r="A31" s="236" t="s">
        <v>47</v>
      </c>
      <c r="B31" s="236"/>
      <c r="C31" s="236"/>
      <c r="D31" s="236"/>
      <c r="E31" s="236"/>
      <c r="F31" s="36"/>
      <c r="G31" s="36"/>
      <c r="H31" s="37" t="s">
        <v>48</v>
      </c>
    </row>
    <row r="32" spans="1:10" x14ac:dyDescent="0.25">
      <c r="A32" s="24"/>
      <c r="B32" s="24" t="s">
        <v>49</v>
      </c>
      <c r="C32" s="37" t="s">
        <v>50</v>
      </c>
      <c r="D32" s="38"/>
      <c r="E32" s="38"/>
      <c r="F32" s="38"/>
      <c r="G32" s="38"/>
      <c r="H32" s="24"/>
    </row>
    <row r="33" spans="3:8" x14ac:dyDescent="0.25">
      <c r="G33" s="11"/>
      <c r="H33" s="11"/>
    </row>
    <row r="34" spans="3:8" x14ac:dyDescent="0.25">
      <c r="C34" s="35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1" spans="3:8" x14ac:dyDescent="0.25">
      <c r="G41" s="11"/>
      <c r="H41" s="11"/>
    </row>
    <row r="44" spans="3:8" s="8" customFormat="1" ht="12.75" x14ac:dyDescent="0.2">
      <c r="C44" s="9"/>
      <c r="E44" s="10"/>
      <c r="F44" s="11"/>
      <c r="G44" s="11"/>
    </row>
  </sheetData>
  <mergeCells count="22">
    <mergeCell ref="A17:H17"/>
    <mergeCell ref="A19:H19"/>
    <mergeCell ref="D26:H26"/>
    <mergeCell ref="A29:E29"/>
    <mergeCell ref="A31:E31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" style="9" customWidth="1"/>
    <col min="10" max="10" width="20.28515625" style="9" customWidth="1"/>
    <col min="11" max="254" width="9.140625" style="9" customWidth="1"/>
    <col min="255" max="255" width="3.85546875" style="9" customWidth="1"/>
    <col min="256" max="256" width="24.28515625" style="9" customWidth="1"/>
    <col min="257" max="257" width="13.140625" style="9" customWidth="1"/>
    <col min="258" max="258" width="16" style="9" customWidth="1"/>
    <col min="259" max="259" width="12.42578125" style="9" customWidth="1"/>
    <col min="260" max="260" width="15" style="9" customWidth="1"/>
    <col min="261" max="261" width="16" style="9" customWidth="1"/>
    <col min="262" max="262" width="9.140625" style="9" customWidth="1"/>
    <col min="263" max="265" width="9" style="9" customWidth="1"/>
    <col min="266" max="510" width="9.140625" style="9" customWidth="1"/>
    <col min="511" max="511" width="3.85546875" style="9" customWidth="1"/>
    <col min="512" max="512" width="24.28515625" style="9" customWidth="1"/>
    <col min="513" max="513" width="13.140625" style="9" customWidth="1"/>
    <col min="514" max="514" width="16" style="9" customWidth="1"/>
    <col min="515" max="515" width="12.42578125" style="9" customWidth="1"/>
    <col min="516" max="516" width="15" style="9" customWidth="1"/>
    <col min="517" max="517" width="16" style="9" customWidth="1"/>
    <col min="518" max="518" width="9.140625" style="9" customWidth="1"/>
    <col min="519" max="521" width="9" style="9" customWidth="1"/>
    <col min="522" max="766" width="9.140625" style="9" customWidth="1"/>
    <col min="767" max="767" width="3.85546875" style="9" customWidth="1"/>
    <col min="768" max="768" width="24.28515625" style="9" customWidth="1"/>
    <col min="769" max="769" width="13.140625" style="9" customWidth="1"/>
    <col min="770" max="770" width="16" style="9" customWidth="1"/>
    <col min="771" max="771" width="12.42578125" style="9" customWidth="1"/>
    <col min="772" max="772" width="15" style="9" customWidth="1"/>
    <col min="773" max="773" width="16" style="9" customWidth="1"/>
    <col min="774" max="774" width="9.140625" style="9" customWidth="1"/>
    <col min="775" max="777" width="9" style="9" customWidth="1"/>
    <col min="778" max="1022" width="9.140625" style="9" customWidth="1"/>
    <col min="1023" max="1023" width="3.85546875" style="9" customWidth="1"/>
    <col min="1024" max="1025" width="24.28515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281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25.5" x14ac:dyDescent="0.2">
      <c r="A18" s="6">
        <v>1</v>
      </c>
      <c r="B18" s="6" t="s">
        <v>29</v>
      </c>
      <c r="C18" s="6" t="s">
        <v>282</v>
      </c>
      <c r="D18" s="14" t="s">
        <v>31</v>
      </c>
      <c r="E18" s="15">
        <v>15</v>
      </c>
      <c r="F18" s="16">
        <v>23.347999999999999</v>
      </c>
      <c r="G18" s="15" t="s">
        <v>28</v>
      </c>
      <c r="H18" s="16" t="s">
        <v>24</v>
      </c>
    </row>
    <row r="19" spans="1:10" s="8" customFormat="1" ht="38.25" x14ac:dyDescent="0.2">
      <c r="A19" s="6">
        <f>A18+1</f>
        <v>2</v>
      </c>
      <c r="B19" s="6" t="s">
        <v>63</v>
      </c>
      <c r="C19" s="41" t="s">
        <v>64</v>
      </c>
      <c r="D19" s="6" t="s">
        <v>55</v>
      </c>
      <c r="E19" s="6">
        <v>3</v>
      </c>
      <c r="F19" s="6">
        <v>609.29600000000005</v>
      </c>
      <c r="G19" s="15" t="s">
        <v>62</v>
      </c>
      <c r="H19" s="6" t="s">
        <v>24</v>
      </c>
    </row>
    <row r="20" spans="1:10" s="24" customFormat="1" ht="38.25" x14ac:dyDescent="0.25">
      <c r="A20" s="20"/>
      <c r="B20" s="20"/>
      <c r="C20" s="21" t="s">
        <v>56</v>
      </c>
      <c r="D20" s="20"/>
      <c r="E20" s="20"/>
      <c r="F20" s="22">
        <f>SUM(F18:F19)</f>
        <v>632.64400000000001</v>
      </c>
      <c r="G20" s="20"/>
      <c r="H20" s="20"/>
      <c r="I20" s="23"/>
      <c r="J20" s="23"/>
    </row>
    <row r="21" spans="1:10" s="24" customFormat="1" ht="38.25" x14ac:dyDescent="0.25">
      <c r="A21" s="20"/>
      <c r="B21" s="20"/>
      <c r="C21" s="6" t="s">
        <v>40</v>
      </c>
      <c r="D21" s="20"/>
      <c r="E21" s="4"/>
      <c r="F21" s="25">
        <v>371.31939999999997</v>
      </c>
      <c r="G21" s="4"/>
      <c r="H21" s="20"/>
      <c r="I21" s="23"/>
      <c r="J21" s="23"/>
    </row>
    <row r="22" spans="1:10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-261.32460000000003</v>
      </c>
      <c r="G22" s="20"/>
      <c r="H22" s="4"/>
      <c r="I22" s="23"/>
      <c r="J22" s="23"/>
    </row>
    <row r="23" spans="1:10" s="24" customFormat="1" ht="38.25" x14ac:dyDescent="0.25">
      <c r="A23" s="20"/>
      <c r="B23" s="20"/>
      <c r="C23" s="6" t="s">
        <v>42</v>
      </c>
      <c r="D23" s="20"/>
      <c r="E23" s="226">
        <f>F23/F21</f>
        <v>0.91101649954190389</v>
      </c>
      <c r="F23" s="25">
        <v>338.27809999999999</v>
      </c>
      <c r="G23" s="28"/>
      <c r="H23" s="4"/>
      <c r="I23" s="23"/>
      <c r="J23" s="23"/>
    </row>
    <row r="24" spans="1:10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-294.36590000000001</v>
      </c>
      <c r="G24" s="20"/>
      <c r="H24" s="4"/>
      <c r="I24" s="23"/>
      <c r="J24" s="23"/>
    </row>
    <row r="25" spans="1:10" s="24" customFormat="1" ht="28.5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5" s="235"/>
      <c r="F25" s="235"/>
      <c r="G25" s="235"/>
      <c r="H25" s="235"/>
      <c r="I25" s="23"/>
      <c r="J25" s="23"/>
    </row>
    <row r="26" spans="1:10" ht="12" customHeight="1" x14ac:dyDescent="0.25"/>
    <row r="28" spans="1:10" ht="35.2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0" x14ac:dyDescent="0.25">
      <c r="G29" s="11"/>
      <c r="H29" s="11"/>
    </row>
    <row r="30" spans="1:10" ht="28.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0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0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3" spans="3:8" s="8" customFormat="1" ht="12.75" x14ac:dyDescent="0.2">
      <c r="C43" s="9"/>
      <c r="E43" s="10"/>
      <c r="F43" s="11"/>
      <c r="G43" s="11"/>
    </row>
  </sheetData>
  <mergeCells count="21">
    <mergeCell ref="A17:H17"/>
    <mergeCell ref="D25:H25"/>
    <mergeCell ref="A28:E28"/>
    <mergeCell ref="A30:E30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K44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7" style="9" customWidth="1"/>
    <col min="4" max="4" width="6.85546875" style="8" customWidth="1"/>
    <col min="5" max="5" width="7.28515625" style="10" customWidth="1"/>
    <col min="6" max="6" width="11.85546875" style="11" customWidth="1"/>
    <col min="7" max="7" width="9.140625" style="8" customWidth="1"/>
    <col min="8" max="8" width="20.5703125" style="8" customWidth="1"/>
    <col min="9" max="9" width="9" style="9" customWidth="1"/>
    <col min="10" max="252" width="9.140625" style="9" customWidth="1"/>
    <col min="253" max="253" width="3.85546875" style="9" customWidth="1"/>
    <col min="254" max="254" width="24.28515625" style="9" customWidth="1"/>
    <col min="255" max="255" width="13.140625" style="9" customWidth="1"/>
    <col min="256" max="256" width="16" style="9" customWidth="1"/>
    <col min="257" max="257" width="12.42578125" style="9" customWidth="1"/>
    <col min="258" max="258" width="15" style="9" customWidth="1"/>
    <col min="259" max="259" width="16" style="9" customWidth="1"/>
    <col min="260" max="260" width="9.140625" style="9" customWidth="1"/>
    <col min="261" max="263" width="9" style="9" customWidth="1"/>
    <col min="264" max="508" width="9.140625" style="9" customWidth="1"/>
    <col min="509" max="509" width="3.85546875" style="9" customWidth="1"/>
    <col min="510" max="510" width="24.28515625" style="9" customWidth="1"/>
    <col min="511" max="511" width="13.140625" style="9" customWidth="1"/>
    <col min="512" max="512" width="16" style="9" customWidth="1"/>
    <col min="513" max="513" width="12.42578125" style="9" customWidth="1"/>
    <col min="514" max="514" width="15" style="9" customWidth="1"/>
    <col min="515" max="515" width="16" style="9" customWidth="1"/>
    <col min="516" max="516" width="9.140625" style="9" customWidth="1"/>
    <col min="517" max="519" width="9" style="9" customWidth="1"/>
    <col min="520" max="764" width="9.140625" style="9" customWidth="1"/>
    <col min="765" max="765" width="3.85546875" style="9" customWidth="1"/>
    <col min="766" max="766" width="24.28515625" style="9" customWidth="1"/>
    <col min="767" max="767" width="13.140625" style="9" customWidth="1"/>
    <col min="768" max="768" width="16" style="9" customWidth="1"/>
    <col min="769" max="769" width="12.42578125" style="9" customWidth="1"/>
    <col min="770" max="770" width="15" style="9" customWidth="1"/>
    <col min="771" max="771" width="16" style="9" customWidth="1"/>
    <col min="772" max="772" width="9.140625" style="9" customWidth="1"/>
    <col min="773" max="775" width="9" style="9" customWidth="1"/>
    <col min="776" max="1020" width="9.140625" style="9" customWidth="1"/>
    <col min="1021" max="1021" width="3.85546875" style="9" customWidth="1"/>
    <col min="1022" max="1022" width="24.28515625" style="9" customWidth="1"/>
    <col min="1023" max="1023" width="13.140625" style="9" customWidth="1"/>
    <col min="1024" max="1025" width="16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283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9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9" s="8" customFormat="1" ht="22.5" customHeight="1" x14ac:dyDescent="0.2">
      <c r="A18" s="6">
        <v>1</v>
      </c>
      <c r="B18" s="6" t="s">
        <v>20</v>
      </c>
      <c r="C18" s="6" t="s">
        <v>284</v>
      </c>
      <c r="D18" s="14" t="s">
        <v>22</v>
      </c>
      <c r="E18" s="15">
        <v>6</v>
      </c>
      <c r="F18" s="16">
        <v>36.786999999999999</v>
      </c>
      <c r="G18" s="15" t="s">
        <v>28</v>
      </c>
      <c r="H18" s="16" t="s">
        <v>24</v>
      </c>
    </row>
    <row r="19" spans="1:9" s="8" customFormat="1" ht="25.5" x14ac:dyDescent="0.2">
      <c r="A19" s="6">
        <f>A18+1</f>
        <v>2</v>
      </c>
      <c r="B19" s="41">
        <v>4</v>
      </c>
      <c r="C19" s="6" t="s">
        <v>285</v>
      </c>
      <c r="D19" s="14" t="s">
        <v>22</v>
      </c>
      <c r="E19" s="15">
        <v>93</v>
      </c>
      <c r="F19" s="49">
        <v>245.74</v>
      </c>
      <c r="G19" s="15" t="s">
        <v>23</v>
      </c>
      <c r="H19" s="6" t="s">
        <v>24</v>
      </c>
    </row>
    <row r="20" spans="1:9" s="8" customFormat="1" ht="63.75" x14ac:dyDescent="0.2">
      <c r="A20" s="6">
        <f>A19+1</f>
        <v>3</v>
      </c>
      <c r="B20" s="6">
        <v>6</v>
      </c>
      <c r="C20" s="6" t="s">
        <v>286</v>
      </c>
      <c r="D20" s="6" t="s">
        <v>22</v>
      </c>
      <c r="E20" s="6">
        <v>42</v>
      </c>
      <c r="F20" s="43">
        <v>353.33199999999999</v>
      </c>
      <c r="G20" s="6" t="s">
        <v>38</v>
      </c>
      <c r="H20" s="6" t="s">
        <v>24</v>
      </c>
    </row>
    <row r="21" spans="1:9" s="24" customFormat="1" ht="38.25" x14ac:dyDescent="0.25">
      <c r="A21" s="20"/>
      <c r="B21" s="20"/>
      <c r="C21" s="21" t="s">
        <v>56</v>
      </c>
      <c r="D21" s="20"/>
      <c r="E21" s="20"/>
      <c r="F21" s="22">
        <f>SUM(F18:F20)</f>
        <v>635.85899999999992</v>
      </c>
      <c r="G21" s="20"/>
      <c r="H21" s="20"/>
      <c r="I21" s="23"/>
    </row>
    <row r="22" spans="1:9" s="24" customFormat="1" ht="38.25" x14ac:dyDescent="0.25">
      <c r="A22" s="20"/>
      <c r="B22" s="20"/>
      <c r="C22" s="6" t="s">
        <v>40</v>
      </c>
      <c r="D22" s="20"/>
      <c r="E22" s="20"/>
      <c r="F22" s="25">
        <v>343.99596000000003</v>
      </c>
      <c r="G22" s="20"/>
      <c r="H22" s="20"/>
      <c r="I22" s="23"/>
    </row>
    <row r="23" spans="1:9" s="24" customFormat="1" ht="12.75" x14ac:dyDescent="0.25">
      <c r="A23" s="20"/>
      <c r="B23" s="20"/>
      <c r="C23" s="3" t="s">
        <v>41</v>
      </c>
      <c r="D23" s="26"/>
      <c r="E23" s="26"/>
      <c r="F23" s="27">
        <f>F22-F21</f>
        <v>-291.8630399999999</v>
      </c>
      <c r="G23" s="20"/>
      <c r="H23" s="4"/>
      <c r="I23" s="23"/>
    </row>
    <row r="24" spans="1:9" s="24" customFormat="1" ht="38.25" x14ac:dyDescent="0.25">
      <c r="A24" s="20"/>
      <c r="B24" s="20"/>
      <c r="C24" s="6" t="s">
        <v>42</v>
      </c>
      <c r="D24" s="20"/>
      <c r="E24" s="226">
        <f>F24/F22</f>
        <v>0.96393373340779931</v>
      </c>
      <c r="F24" s="25">
        <v>331.58931000000001</v>
      </c>
      <c r="G24" s="28"/>
      <c r="H24" s="4"/>
      <c r="I24" s="23"/>
    </row>
    <row r="25" spans="1:9" s="24" customFormat="1" ht="25.5" x14ac:dyDescent="0.25">
      <c r="A25" s="20"/>
      <c r="B25" s="20"/>
      <c r="C25" s="3" t="s">
        <v>43</v>
      </c>
      <c r="D25" s="26"/>
      <c r="E25" s="26"/>
      <c r="F25" s="27">
        <f>F24-F21</f>
        <v>-304.26968999999991</v>
      </c>
      <c r="G25" s="20"/>
      <c r="H25" s="4"/>
      <c r="I25" s="23"/>
    </row>
    <row r="26" spans="1:9" s="24" customFormat="1" ht="32.25" customHeight="1" x14ac:dyDescent="0.25">
      <c r="A26" s="20"/>
      <c r="B26" s="20"/>
      <c r="C26" s="3" t="s">
        <v>44</v>
      </c>
      <c r="D26" s="235" t="str">
        <f>IF(F21&gt;F22,"В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6" s="235"/>
      <c r="F26" s="235"/>
      <c r="G26" s="235"/>
      <c r="H26" s="235"/>
      <c r="I26" s="23"/>
    </row>
    <row r="29" spans="1:9" ht="35.25" customHeight="1" x14ac:dyDescent="0.25">
      <c r="A29" s="236" t="s">
        <v>45</v>
      </c>
      <c r="B29" s="236"/>
      <c r="C29" s="236"/>
      <c r="D29" s="236"/>
      <c r="E29" s="236"/>
      <c r="F29" s="34"/>
      <c r="G29" s="34"/>
      <c r="H29" s="35" t="s">
        <v>46</v>
      </c>
    </row>
    <row r="30" spans="1:9" x14ac:dyDescent="0.25">
      <c r="G30" s="11"/>
      <c r="H30" s="11"/>
    </row>
    <row r="31" spans="1:9" ht="25.5" customHeight="1" x14ac:dyDescent="0.25">
      <c r="A31" s="236" t="s">
        <v>47</v>
      </c>
      <c r="B31" s="236"/>
      <c r="C31" s="236"/>
      <c r="D31" s="236"/>
      <c r="E31" s="236"/>
      <c r="F31" s="36"/>
      <c r="G31" s="36"/>
      <c r="H31" s="37" t="s">
        <v>48</v>
      </c>
    </row>
    <row r="32" spans="1:9" x14ac:dyDescent="0.25">
      <c r="A32" s="24"/>
      <c r="B32" s="24" t="s">
        <v>49</v>
      </c>
      <c r="C32" s="37" t="s">
        <v>50</v>
      </c>
      <c r="D32" s="38"/>
      <c r="E32" s="38"/>
      <c r="F32" s="38"/>
      <c r="G32" s="38"/>
      <c r="H32" s="24"/>
    </row>
    <row r="33" spans="3:8" x14ac:dyDescent="0.25">
      <c r="G33" s="11"/>
      <c r="H33" s="11"/>
    </row>
    <row r="34" spans="3:8" x14ac:dyDescent="0.25">
      <c r="C34" s="35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1" spans="3:8" x14ac:dyDescent="0.25">
      <c r="G41" s="11"/>
      <c r="H41" s="11"/>
    </row>
    <row r="44" spans="3:8" s="8" customFormat="1" ht="12.75" x14ac:dyDescent="0.2">
      <c r="C44" s="9"/>
      <c r="E44" s="10"/>
      <c r="F44" s="11"/>
      <c r="G44" s="11"/>
    </row>
  </sheetData>
  <mergeCells count="21">
    <mergeCell ref="A17:H17"/>
    <mergeCell ref="D26:H26"/>
    <mergeCell ref="A29:E29"/>
    <mergeCell ref="A31:E31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K4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287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1" s="8" customFormat="1" ht="18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1" s="8" customFormat="1" ht="39" customHeight="1" x14ac:dyDescent="0.2">
      <c r="A18" s="6">
        <v>1</v>
      </c>
      <c r="B18" s="41">
        <v>4</v>
      </c>
      <c r="C18" s="6" t="s">
        <v>288</v>
      </c>
      <c r="D18" s="14" t="s">
        <v>22</v>
      </c>
      <c r="E18" s="15">
        <v>93</v>
      </c>
      <c r="F18" s="53">
        <v>245.74</v>
      </c>
      <c r="G18" s="15" t="s">
        <v>23</v>
      </c>
      <c r="H18" s="6" t="s">
        <v>24</v>
      </c>
    </row>
    <row r="19" spans="1:11" s="24" customFormat="1" ht="39" customHeight="1" x14ac:dyDescent="0.25">
      <c r="A19" s="20"/>
      <c r="B19" s="20"/>
      <c r="C19" s="21" t="s">
        <v>56</v>
      </c>
      <c r="D19" s="20" t="s">
        <v>289</v>
      </c>
      <c r="E19" s="20"/>
      <c r="F19" s="22">
        <f>SUM(F18:F18)</f>
        <v>245.74</v>
      </c>
      <c r="G19" s="20"/>
      <c r="H19" s="20"/>
      <c r="J19" s="23"/>
      <c r="K19" s="23"/>
    </row>
    <row r="20" spans="1:11" s="24" customFormat="1" ht="38.25" x14ac:dyDescent="0.25">
      <c r="A20" s="20"/>
      <c r="B20" s="20"/>
      <c r="C20" s="6" t="s">
        <v>40</v>
      </c>
      <c r="D20" s="20"/>
      <c r="E20" s="4"/>
      <c r="F20" s="25">
        <v>344.08562000000001</v>
      </c>
      <c r="G20" s="20"/>
      <c r="H20" s="20"/>
      <c r="J20" s="23"/>
      <c r="K20" s="23"/>
    </row>
    <row r="21" spans="1:11" s="24" customFormat="1" ht="25.5" x14ac:dyDescent="0.25">
      <c r="A21" s="20"/>
      <c r="B21" s="20"/>
      <c r="C21" s="3" t="s">
        <v>41</v>
      </c>
      <c r="D21" s="26"/>
      <c r="E21" s="26"/>
      <c r="F21" s="27">
        <f>F20-F19</f>
        <v>98.345619999999997</v>
      </c>
      <c r="G21" s="20"/>
      <c r="H21" s="4"/>
      <c r="J21" s="23"/>
      <c r="K21" s="23"/>
    </row>
    <row r="22" spans="1:11" s="24" customFormat="1" ht="38.25" x14ac:dyDescent="0.25">
      <c r="A22" s="20"/>
      <c r="B22" s="20"/>
      <c r="C22" s="6" t="s">
        <v>42</v>
      </c>
      <c r="D22" s="20"/>
      <c r="E22" s="226">
        <f>F22/F20</f>
        <v>0.89948588958759734</v>
      </c>
      <c r="F22" s="25">
        <v>309.50015999999999</v>
      </c>
      <c r="G22" s="28"/>
      <c r="H22" s="4"/>
      <c r="J22" s="23"/>
      <c r="K22" s="23"/>
    </row>
    <row r="23" spans="1:11" s="24" customFormat="1" ht="25.5" x14ac:dyDescent="0.25">
      <c r="A23" s="20"/>
      <c r="B23" s="20"/>
      <c r="C23" s="3" t="s">
        <v>43</v>
      </c>
      <c r="D23" s="26"/>
      <c r="E23" s="26"/>
      <c r="F23" s="27">
        <f>F22-F19</f>
        <v>63.760159999999985</v>
      </c>
      <c r="G23" s="20"/>
      <c r="H23" s="4"/>
      <c r="J23" s="23"/>
      <c r="K23" s="23"/>
    </row>
    <row r="24" spans="1:11" s="24" customFormat="1" ht="28.5" customHeight="1" x14ac:dyDescent="0.25">
      <c r="A24" s="20"/>
      <c r="B24" s="20"/>
      <c r="C24" s="3" t="s">
        <v>44</v>
      </c>
      <c r="D24" s="235" t="str">
        <f>IF(F19&gt;F20,"В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4" s="235"/>
      <c r="F24" s="235"/>
      <c r="G24" s="235"/>
      <c r="H24" s="235"/>
      <c r="J24" s="23"/>
      <c r="K24" s="23"/>
    </row>
    <row r="27" spans="1:11" ht="35.25" customHeight="1" x14ac:dyDescent="0.25">
      <c r="A27" s="236" t="s">
        <v>45</v>
      </c>
      <c r="B27" s="236"/>
      <c r="C27" s="236"/>
      <c r="D27" s="236"/>
      <c r="E27" s="236"/>
      <c r="F27" s="34"/>
      <c r="G27" s="34"/>
      <c r="H27" s="35" t="s">
        <v>46</v>
      </c>
    </row>
    <row r="28" spans="1:11" x14ac:dyDescent="0.25">
      <c r="G28" s="11"/>
      <c r="H28" s="11"/>
    </row>
    <row r="29" spans="1:11" ht="24.75" customHeight="1" x14ac:dyDescent="0.25">
      <c r="A29" s="236" t="s">
        <v>47</v>
      </c>
      <c r="B29" s="236"/>
      <c r="C29" s="236"/>
      <c r="D29" s="236"/>
      <c r="E29" s="236"/>
      <c r="F29" s="36"/>
      <c r="G29" s="36"/>
      <c r="H29" s="37" t="s">
        <v>48</v>
      </c>
    </row>
    <row r="30" spans="1:11" x14ac:dyDescent="0.25">
      <c r="A30" s="24"/>
      <c r="B30" s="24" t="s">
        <v>49</v>
      </c>
      <c r="C30" s="37" t="s">
        <v>50</v>
      </c>
      <c r="D30" s="38"/>
      <c r="E30" s="38"/>
      <c r="F30" s="38"/>
      <c r="G30" s="38"/>
      <c r="H30" s="24"/>
    </row>
    <row r="31" spans="1:11" x14ac:dyDescent="0.25">
      <c r="G31" s="11"/>
      <c r="H31" s="11"/>
    </row>
    <row r="32" spans="1:11" x14ac:dyDescent="0.25">
      <c r="C32" s="35"/>
      <c r="H32" s="11"/>
    </row>
    <row r="33" spans="3:8" x14ac:dyDescent="0.25">
      <c r="G33" s="11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2" spans="3:8" s="8" customFormat="1" ht="12.75" x14ac:dyDescent="0.2">
      <c r="C42" s="9"/>
      <c r="E42" s="10"/>
      <c r="F42" s="11"/>
      <c r="G42" s="11"/>
    </row>
  </sheetData>
  <mergeCells count="21">
    <mergeCell ref="A17:H17"/>
    <mergeCell ref="D24:H24"/>
    <mergeCell ref="A27:E27"/>
    <mergeCell ref="A29:E29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K4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5.425781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.42578125" style="8" customWidth="1"/>
    <col min="8" max="8" width="13.28515625" style="8" customWidth="1"/>
    <col min="9" max="9" width="9" style="9" customWidth="1"/>
    <col min="10" max="254" width="9.140625" style="9" customWidth="1"/>
    <col min="255" max="255" width="3.85546875" style="9" customWidth="1"/>
    <col min="256" max="256" width="24.28515625" style="9" customWidth="1"/>
    <col min="257" max="257" width="13.140625" style="9" customWidth="1"/>
    <col min="258" max="258" width="16" style="9" customWidth="1"/>
    <col min="259" max="259" width="12.42578125" style="9" customWidth="1"/>
    <col min="260" max="260" width="15" style="9" customWidth="1"/>
    <col min="261" max="261" width="16" style="9" customWidth="1"/>
    <col min="262" max="262" width="9.140625" style="9" customWidth="1"/>
    <col min="263" max="265" width="9" style="9" customWidth="1"/>
    <col min="266" max="510" width="9.140625" style="9" customWidth="1"/>
    <col min="511" max="511" width="3.85546875" style="9" customWidth="1"/>
    <col min="512" max="512" width="24.28515625" style="9" customWidth="1"/>
    <col min="513" max="513" width="13.140625" style="9" customWidth="1"/>
    <col min="514" max="514" width="16" style="9" customWidth="1"/>
    <col min="515" max="515" width="12.42578125" style="9" customWidth="1"/>
    <col min="516" max="516" width="15" style="9" customWidth="1"/>
    <col min="517" max="517" width="16" style="9" customWidth="1"/>
    <col min="518" max="518" width="9.140625" style="9" customWidth="1"/>
    <col min="519" max="521" width="9" style="9" customWidth="1"/>
    <col min="522" max="766" width="9.140625" style="9" customWidth="1"/>
    <col min="767" max="767" width="3.85546875" style="9" customWidth="1"/>
    <col min="768" max="768" width="24.28515625" style="9" customWidth="1"/>
    <col min="769" max="769" width="13.140625" style="9" customWidth="1"/>
    <col min="770" max="770" width="16" style="9" customWidth="1"/>
    <col min="771" max="771" width="12.42578125" style="9" customWidth="1"/>
    <col min="772" max="772" width="15" style="9" customWidth="1"/>
    <col min="773" max="773" width="16" style="9" customWidth="1"/>
    <col min="774" max="774" width="9.140625" style="9" customWidth="1"/>
    <col min="775" max="777" width="9" style="9" customWidth="1"/>
    <col min="778" max="1022" width="9.140625" style="9" customWidth="1"/>
    <col min="1023" max="1023" width="3.85546875" style="9" customWidth="1"/>
    <col min="1024" max="1025" width="24.28515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117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290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1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1" s="8" customFormat="1" ht="38.25" x14ac:dyDescent="0.2">
      <c r="A18" s="6">
        <v>1</v>
      </c>
      <c r="B18" s="6">
        <v>12</v>
      </c>
      <c r="C18" s="6" t="s">
        <v>291</v>
      </c>
      <c r="D18" s="14" t="s">
        <v>55</v>
      </c>
      <c r="E18" s="15">
        <v>8</v>
      </c>
      <c r="F18" s="16">
        <v>266.303</v>
      </c>
      <c r="G18" s="15" t="s">
        <v>92</v>
      </c>
      <c r="H18" s="4" t="s">
        <v>24</v>
      </c>
      <c r="K18" s="11"/>
    </row>
    <row r="19" spans="1:11" s="24" customFormat="1" ht="38.25" x14ac:dyDescent="0.25">
      <c r="A19" s="20"/>
      <c r="B19" s="20"/>
      <c r="C19" s="21" t="s">
        <v>56</v>
      </c>
      <c r="D19" s="20"/>
      <c r="E19" s="20"/>
      <c r="F19" s="22">
        <f>SUM(F18:F18)</f>
        <v>266.303</v>
      </c>
      <c r="G19" s="20"/>
      <c r="H19" s="20"/>
      <c r="I19" s="23"/>
    </row>
    <row r="20" spans="1:11" s="24" customFormat="1" ht="38.25" x14ac:dyDescent="0.25">
      <c r="A20" s="20"/>
      <c r="B20" s="20"/>
      <c r="C20" s="6" t="s">
        <v>40</v>
      </c>
      <c r="D20" s="20"/>
      <c r="E20" s="20"/>
      <c r="F20" s="25">
        <v>339.98500000000001</v>
      </c>
      <c r="G20" s="20"/>
      <c r="H20" s="20"/>
      <c r="I20" s="23"/>
    </row>
    <row r="21" spans="1:11" s="24" customFormat="1" ht="25.5" x14ac:dyDescent="0.25">
      <c r="A21" s="20"/>
      <c r="B21" s="20"/>
      <c r="C21" s="3" t="s">
        <v>41</v>
      </c>
      <c r="D21" s="26"/>
      <c r="E21" s="26"/>
      <c r="F21" s="27">
        <f>F20-F19</f>
        <v>73.682000000000016</v>
      </c>
      <c r="G21" s="20"/>
      <c r="H21" s="4"/>
      <c r="I21" s="23"/>
    </row>
    <row r="22" spans="1:11" s="24" customFormat="1" ht="38.25" x14ac:dyDescent="0.25">
      <c r="A22" s="20"/>
      <c r="B22" s="20"/>
      <c r="C22" s="6" t="s">
        <v>42</v>
      </c>
      <c r="D22" s="20"/>
      <c r="E22" s="226">
        <f>F22/F20</f>
        <v>0.91003903113372653</v>
      </c>
      <c r="F22" s="25">
        <v>309.39962000000003</v>
      </c>
      <c r="G22" s="28"/>
      <c r="H22" s="4"/>
      <c r="I22" s="23"/>
    </row>
    <row r="23" spans="1:11" s="24" customFormat="1" ht="25.5" x14ac:dyDescent="0.25">
      <c r="A23" s="20"/>
      <c r="B23" s="20"/>
      <c r="C23" s="3" t="s">
        <v>43</v>
      </c>
      <c r="D23" s="26"/>
      <c r="E23" s="26"/>
      <c r="F23" s="27">
        <f>F22-F19</f>
        <v>43.09662000000003</v>
      </c>
      <c r="G23" s="20"/>
      <c r="H23" s="4"/>
      <c r="I23" s="23"/>
    </row>
    <row r="24" spans="1:11" s="24" customFormat="1" ht="27.75" customHeight="1" x14ac:dyDescent="0.25">
      <c r="A24" s="20"/>
      <c r="B24" s="20"/>
      <c r="C24" s="3" t="s">
        <v>44</v>
      </c>
      <c r="D24" s="235" t="str">
        <f>IF(F19&gt;F20,"В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4" s="235"/>
      <c r="F24" s="235"/>
      <c r="G24" s="235"/>
      <c r="H24" s="235"/>
      <c r="I24" s="23"/>
    </row>
    <row r="27" spans="1:11" ht="35.25" customHeight="1" x14ac:dyDescent="0.25">
      <c r="A27" s="236" t="s">
        <v>45</v>
      </c>
      <c r="B27" s="236"/>
      <c r="C27" s="236"/>
      <c r="D27" s="236"/>
      <c r="E27" s="236"/>
      <c r="F27" s="34"/>
      <c r="G27" s="34"/>
      <c r="H27" s="35" t="s">
        <v>46</v>
      </c>
    </row>
    <row r="28" spans="1:11" x14ac:dyDescent="0.25">
      <c r="G28" s="11"/>
      <c r="H28" s="11"/>
    </row>
    <row r="29" spans="1:11" ht="27.75" customHeight="1" x14ac:dyDescent="0.25">
      <c r="A29" s="236" t="s">
        <v>47</v>
      </c>
      <c r="B29" s="236"/>
      <c r="C29" s="236"/>
      <c r="D29" s="236"/>
      <c r="E29" s="236"/>
      <c r="F29" s="36"/>
      <c r="G29" s="36"/>
      <c r="H29" s="37" t="s">
        <v>48</v>
      </c>
    </row>
    <row r="30" spans="1:11" x14ac:dyDescent="0.25">
      <c r="A30" s="24"/>
      <c r="B30" s="24" t="s">
        <v>49</v>
      </c>
      <c r="C30" s="37" t="s">
        <v>50</v>
      </c>
      <c r="D30" s="38"/>
      <c r="E30" s="38"/>
      <c r="F30" s="38"/>
      <c r="G30" s="38"/>
      <c r="H30" s="24"/>
    </row>
    <row r="31" spans="1:11" x14ac:dyDescent="0.25">
      <c r="G31" s="11"/>
      <c r="H31" s="11"/>
    </row>
    <row r="32" spans="1:11" x14ac:dyDescent="0.25">
      <c r="C32" s="35"/>
      <c r="H32" s="11"/>
    </row>
    <row r="33" spans="3:8" x14ac:dyDescent="0.25">
      <c r="G33" s="11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2" spans="3:8" s="8" customFormat="1" ht="12.75" x14ac:dyDescent="0.2">
      <c r="C42" s="9"/>
      <c r="E42" s="10"/>
      <c r="F42" s="11"/>
      <c r="G42" s="11"/>
    </row>
  </sheetData>
  <mergeCells count="21">
    <mergeCell ref="A17:H17"/>
    <mergeCell ref="D24:H24"/>
    <mergeCell ref="A27:E27"/>
    <mergeCell ref="A29:E29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MK5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" style="9" customWidth="1"/>
    <col min="10" max="253" width="9.140625" style="9" customWidth="1"/>
    <col min="254" max="254" width="3.85546875" style="9" customWidth="1"/>
    <col min="255" max="255" width="24.28515625" style="9" customWidth="1"/>
    <col min="256" max="256" width="13.140625" style="9" customWidth="1"/>
    <col min="257" max="257" width="16" style="9" customWidth="1"/>
    <col min="258" max="258" width="12.42578125" style="9" customWidth="1"/>
    <col min="259" max="259" width="15" style="9" customWidth="1"/>
    <col min="260" max="260" width="16" style="9" customWidth="1"/>
    <col min="261" max="261" width="9.140625" style="9" customWidth="1"/>
    <col min="262" max="264" width="9" style="9" customWidth="1"/>
    <col min="265" max="509" width="9.140625" style="9" customWidth="1"/>
    <col min="510" max="510" width="3.85546875" style="9" customWidth="1"/>
    <col min="511" max="511" width="24.28515625" style="9" customWidth="1"/>
    <col min="512" max="512" width="13.140625" style="9" customWidth="1"/>
    <col min="513" max="513" width="16" style="9" customWidth="1"/>
    <col min="514" max="514" width="12.42578125" style="9" customWidth="1"/>
    <col min="515" max="515" width="15" style="9" customWidth="1"/>
    <col min="516" max="516" width="16" style="9" customWidth="1"/>
    <col min="517" max="517" width="9.140625" style="9" customWidth="1"/>
    <col min="518" max="520" width="9" style="9" customWidth="1"/>
    <col min="521" max="765" width="9.140625" style="9" customWidth="1"/>
    <col min="766" max="766" width="3.85546875" style="9" customWidth="1"/>
    <col min="767" max="767" width="24.28515625" style="9" customWidth="1"/>
    <col min="768" max="768" width="13.140625" style="9" customWidth="1"/>
    <col min="769" max="769" width="16" style="9" customWidth="1"/>
    <col min="770" max="770" width="12.42578125" style="9" customWidth="1"/>
    <col min="771" max="771" width="15" style="9" customWidth="1"/>
    <col min="772" max="772" width="16" style="9" customWidth="1"/>
    <col min="773" max="773" width="9.140625" style="9" customWidth="1"/>
    <col min="774" max="776" width="9" style="9" customWidth="1"/>
    <col min="777" max="1021" width="9.140625" style="9" customWidth="1"/>
    <col min="1022" max="1022" width="3.85546875" style="9" customWidth="1"/>
    <col min="1023" max="1023" width="24.28515625" style="9" customWidth="1"/>
    <col min="1024" max="1025" width="13.140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292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9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9" s="8" customFormat="1" ht="19.5" customHeight="1" x14ac:dyDescent="0.2">
      <c r="A18" s="6">
        <v>1</v>
      </c>
      <c r="B18" s="6" t="s">
        <v>75</v>
      </c>
      <c r="C18" s="41" t="s">
        <v>76</v>
      </c>
      <c r="D18" s="6" t="s">
        <v>22</v>
      </c>
      <c r="E18" s="6">
        <v>25</v>
      </c>
      <c r="F18" s="6">
        <v>39.25</v>
      </c>
      <c r="G18" s="15" t="s">
        <v>23</v>
      </c>
      <c r="H18" s="16" t="s">
        <v>24</v>
      </c>
    </row>
    <row r="19" spans="1:9" s="8" customFormat="1" ht="19.5" customHeight="1" x14ac:dyDescent="0.2">
      <c r="A19" s="6">
        <f>A18+1</f>
        <v>2</v>
      </c>
      <c r="B19" s="6" t="s">
        <v>75</v>
      </c>
      <c r="C19" s="41" t="s">
        <v>76</v>
      </c>
      <c r="D19" s="6" t="s">
        <v>22</v>
      </c>
      <c r="E19" s="6">
        <v>350</v>
      </c>
      <c r="F19" s="6">
        <v>70.831999999999994</v>
      </c>
      <c r="G19" s="15" t="s">
        <v>28</v>
      </c>
      <c r="H19" s="16" t="s">
        <v>24</v>
      </c>
    </row>
    <row r="20" spans="1:9" s="8" customFormat="1" ht="51" x14ac:dyDescent="0.2">
      <c r="A20" s="6">
        <f>A19+1</f>
        <v>3</v>
      </c>
      <c r="B20" s="6">
        <v>10</v>
      </c>
      <c r="C20" s="6" t="s">
        <v>293</v>
      </c>
      <c r="D20" s="6" t="s">
        <v>55</v>
      </c>
      <c r="E20" s="15">
        <v>6</v>
      </c>
      <c r="F20" s="225">
        <v>420.86200000000002</v>
      </c>
      <c r="G20" s="15" t="s">
        <v>174</v>
      </c>
      <c r="H20" s="16" t="s">
        <v>24</v>
      </c>
    </row>
    <row r="21" spans="1:9" s="8" customFormat="1" ht="63.75" x14ac:dyDescent="0.2">
      <c r="A21" s="6">
        <f>A20+1</f>
        <v>4</v>
      </c>
      <c r="B21" s="6">
        <v>11</v>
      </c>
      <c r="C21" s="6" t="s">
        <v>294</v>
      </c>
      <c r="D21" s="6" t="s">
        <v>55</v>
      </c>
      <c r="E21" s="15">
        <v>6</v>
      </c>
      <c r="F21" s="225">
        <v>507.96600000000001</v>
      </c>
      <c r="G21" s="15" t="s">
        <v>174</v>
      </c>
      <c r="H21" s="16" t="s">
        <v>24</v>
      </c>
    </row>
    <row r="22" spans="1:9" s="8" customFormat="1" ht="12.75" customHeight="1" x14ac:dyDescent="0.2">
      <c r="A22" s="234" t="s">
        <v>32</v>
      </c>
      <c r="B22" s="234"/>
      <c r="C22" s="234"/>
      <c r="D22" s="234"/>
      <c r="E22" s="234"/>
      <c r="F22" s="234"/>
      <c r="G22" s="234"/>
      <c r="H22" s="234"/>
    </row>
    <row r="23" spans="1:9" s="8" customFormat="1" ht="25.5" x14ac:dyDescent="0.2">
      <c r="A23" s="6">
        <f>A21+1</f>
        <v>5</v>
      </c>
      <c r="B23" s="42" t="s">
        <v>66</v>
      </c>
      <c r="C23" s="6" t="s">
        <v>67</v>
      </c>
      <c r="D23" s="14" t="s">
        <v>31</v>
      </c>
      <c r="E23" s="14">
        <v>26</v>
      </c>
      <c r="F23" s="16">
        <v>119.074</v>
      </c>
      <c r="G23" s="14" t="s">
        <v>23</v>
      </c>
      <c r="H23" s="16" t="s">
        <v>24</v>
      </c>
    </row>
    <row r="24" spans="1:9" s="8" customFormat="1" ht="12.75" x14ac:dyDescent="0.2">
      <c r="A24" s="6">
        <f>A23+1</f>
        <v>6</v>
      </c>
      <c r="B24" s="42" t="s">
        <v>68</v>
      </c>
      <c r="C24" s="6" t="s">
        <v>69</v>
      </c>
      <c r="D24" s="14" t="s">
        <v>31</v>
      </c>
      <c r="E24" s="6">
        <v>4</v>
      </c>
      <c r="F24" s="5">
        <v>14.052</v>
      </c>
      <c r="G24" s="14" t="s">
        <v>23</v>
      </c>
      <c r="H24" s="16" t="s">
        <v>24</v>
      </c>
    </row>
    <row r="25" spans="1:9" s="8" customFormat="1" ht="12.75" x14ac:dyDescent="0.2">
      <c r="A25" s="6">
        <f>A24+1</f>
        <v>7</v>
      </c>
      <c r="B25" s="42" t="s">
        <v>72</v>
      </c>
      <c r="C25" s="6" t="s">
        <v>73</v>
      </c>
      <c r="D25" s="14" t="s">
        <v>31</v>
      </c>
      <c r="E25" s="6">
        <v>3</v>
      </c>
      <c r="F25" s="5">
        <v>41.713000000000001</v>
      </c>
      <c r="G25" s="14" t="s">
        <v>23</v>
      </c>
      <c r="H25" s="16" t="s">
        <v>24</v>
      </c>
    </row>
    <row r="26" spans="1:9" s="8" customFormat="1" ht="25.5" x14ac:dyDescent="0.2">
      <c r="A26" s="6">
        <f>A25+1</f>
        <v>8</v>
      </c>
      <c r="B26" s="42" t="s">
        <v>112</v>
      </c>
      <c r="C26" s="6" t="s">
        <v>113</v>
      </c>
      <c r="D26" s="14" t="s">
        <v>55</v>
      </c>
      <c r="E26" s="6">
        <v>1</v>
      </c>
      <c r="F26" s="5">
        <v>34.189</v>
      </c>
      <c r="G26" s="14" t="s">
        <v>38</v>
      </c>
      <c r="H26" s="6" t="s">
        <v>24</v>
      </c>
    </row>
    <row r="27" spans="1:9" s="8" customFormat="1" ht="12.75" customHeight="1" x14ac:dyDescent="0.2">
      <c r="A27" s="234" t="s">
        <v>295</v>
      </c>
      <c r="B27" s="234"/>
      <c r="C27" s="234"/>
      <c r="D27" s="234"/>
      <c r="E27" s="234"/>
      <c r="F27" s="234"/>
      <c r="G27" s="234"/>
      <c r="H27" s="234"/>
    </row>
    <row r="28" spans="1:9" s="8" customFormat="1" ht="38.25" x14ac:dyDescent="0.2">
      <c r="A28" s="6">
        <f>A26+1</f>
        <v>9</v>
      </c>
      <c r="B28" s="6">
        <v>25</v>
      </c>
      <c r="C28" s="6" t="s">
        <v>296</v>
      </c>
      <c r="D28" s="6" t="s">
        <v>55</v>
      </c>
      <c r="E28" s="6">
        <v>54</v>
      </c>
      <c r="F28" s="5">
        <v>480.49400000000003</v>
      </c>
      <c r="G28" s="15" t="s">
        <v>174</v>
      </c>
      <c r="H28" s="16" t="s">
        <v>24</v>
      </c>
    </row>
    <row r="29" spans="1:9" s="24" customFormat="1" ht="38.25" x14ac:dyDescent="0.25">
      <c r="A29" s="20"/>
      <c r="B29" s="20"/>
      <c r="C29" s="21" t="s">
        <v>56</v>
      </c>
      <c r="D29" s="20"/>
      <c r="E29" s="20"/>
      <c r="F29" s="22">
        <f>SUM(F17:F28)</f>
        <v>1728.4319999999998</v>
      </c>
      <c r="G29" s="20"/>
      <c r="H29" s="20"/>
      <c r="I29" s="23"/>
    </row>
    <row r="30" spans="1:9" s="24" customFormat="1" ht="38.25" x14ac:dyDescent="0.25">
      <c r="A30" s="20"/>
      <c r="B30" s="20"/>
      <c r="C30" s="6" t="s">
        <v>40</v>
      </c>
      <c r="D30" s="4"/>
      <c r="E30" s="4"/>
      <c r="F30" s="25">
        <v>960.93074000000001</v>
      </c>
      <c r="G30" s="4"/>
      <c r="H30" s="20"/>
      <c r="I30" s="23"/>
    </row>
    <row r="31" spans="1:9" s="24" customFormat="1" ht="25.5" x14ac:dyDescent="0.25">
      <c r="A31" s="20"/>
      <c r="B31" s="20"/>
      <c r="C31" s="3" t="s">
        <v>41</v>
      </c>
      <c r="D31" s="26"/>
      <c r="E31" s="26"/>
      <c r="F31" s="27">
        <f>F30-F29</f>
        <v>-767.50125999999977</v>
      </c>
      <c r="G31" s="20"/>
      <c r="H31" s="4"/>
      <c r="I31" s="23"/>
    </row>
    <row r="32" spans="1:9" s="24" customFormat="1" ht="38.25" x14ac:dyDescent="0.25">
      <c r="A32" s="20"/>
      <c r="B32" s="20"/>
      <c r="C32" s="6" t="s">
        <v>42</v>
      </c>
      <c r="D32" s="20"/>
      <c r="E32" s="226">
        <f>F32/F30</f>
        <v>0.93941227231423574</v>
      </c>
      <c r="F32" s="25">
        <v>902.71013000000005</v>
      </c>
      <c r="G32" s="28"/>
      <c r="H32" s="4"/>
      <c r="I32" s="23"/>
    </row>
    <row r="33" spans="1:9" s="24" customFormat="1" ht="25.5" x14ac:dyDescent="0.25">
      <c r="A33" s="20"/>
      <c r="B33" s="20"/>
      <c r="C33" s="3" t="s">
        <v>43</v>
      </c>
      <c r="D33" s="26"/>
      <c r="E33" s="26"/>
      <c r="F33" s="27">
        <f>F32-F29</f>
        <v>-825.72186999999974</v>
      </c>
      <c r="G33" s="20"/>
      <c r="H33" s="4"/>
      <c r="I33" s="23"/>
    </row>
    <row r="34" spans="1:9" s="24" customFormat="1" ht="33.75" customHeight="1" x14ac:dyDescent="0.25">
      <c r="A34" s="20"/>
      <c r="B34" s="20"/>
      <c r="C34" s="3" t="s">
        <v>44</v>
      </c>
      <c r="D34" s="235" t="str">
        <f>IF(F29&gt;F30,"В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4" s="235"/>
      <c r="F34" s="235"/>
      <c r="G34" s="235"/>
      <c r="H34" s="235"/>
      <c r="I34" s="23"/>
    </row>
    <row r="36" spans="1:9" ht="12" customHeight="1" x14ac:dyDescent="0.25"/>
    <row r="37" spans="1:9" ht="35.25" customHeight="1" x14ac:dyDescent="0.25">
      <c r="A37" s="236" t="s">
        <v>45</v>
      </c>
      <c r="B37" s="236"/>
      <c r="C37" s="236"/>
      <c r="D37" s="236"/>
      <c r="E37" s="236"/>
      <c r="F37" s="34"/>
      <c r="G37" s="34"/>
      <c r="H37" s="35" t="s">
        <v>46</v>
      </c>
    </row>
    <row r="38" spans="1:9" x14ac:dyDescent="0.25">
      <c r="G38" s="11"/>
      <c r="H38" s="11"/>
    </row>
    <row r="39" spans="1:9" ht="26.25" customHeight="1" x14ac:dyDescent="0.25">
      <c r="A39" s="236" t="s">
        <v>47</v>
      </c>
      <c r="B39" s="236"/>
      <c r="C39" s="236"/>
      <c r="D39" s="236"/>
      <c r="E39" s="236"/>
      <c r="F39" s="36"/>
      <c r="G39" s="36"/>
      <c r="H39" s="37" t="s">
        <v>48</v>
      </c>
    </row>
    <row r="40" spans="1:9" x14ac:dyDescent="0.25">
      <c r="A40" s="24"/>
      <c r="B40" s="24" t="s">
        <v>49</v>
      </c>
      <c r="C40" s="37" t="s">
        <v>50</v>
      </c>
      <c r="D40" s="38"/>
      <c r="E40" s="38"/>
      <c r="F40" s="38"/>
      <c r="G40" s="38"/>
      <c r="H40" s="24"/>
    </row>
    <row r="41" spans="1:9" x14ac:dyDescent="0.25">
      <c r="G41" s="11"/>
      <c r="H41" s="11"/>
    </row>
    <row r="42" spans="1:9" x14ac:dyDescent="0.25">
      <c r="C42" s="35"/>
      <c r="H42" s="11"/>
    </row>
    <row r="43" spans="1:9" x14ac:dyDescent="0.25">
      <c r="G43" s="11"/>
      <c r="H43" s="11"/>
    </row>
    <row r="44" spans="1:9" x14ac:dyDescent="0.25">
      <c r="G44" s="11"/>
      <c r="H44" s="11"/>
    </row>
    <row r="45" spans="1:9" x14ac:dyDescent="0.25">
      <c r="G45" s="11"/>
      <c r="H45" s="11"/>
    </row>
    <row r="46" spans="1:9" x14ac:dyDescent="0.25">
      <c r="G46" s="11"/>
      <c r="H46" s="11"/>
    </row>
    <row r="47" spans="1:9" x14ac:dyDescent="0.25">
      <c r="G47" s="11"/>
      <c r="H47" s="11"/>
    </row>
    <row r="48" spans="1:9" x14ac:dyDescent="0.25">
      <c r="G48" s="11"/>
      <c r="H48" s="11"/>
    </row>
    <row r="49" spans="3:8" x14ac:dyDescent="0.25">
      <c r="G49" s="11"/>
      <c r="H49" s="11"/>
    </row>
    <row r="52" spans="3:8" s="8" customFormat="1" ht="12.75" x14ac:dyDescent="0.2">
      <c r="C52" s="9"/>
      <c r="E52" s="10"/>
      <c r="F52" s="11"/>
      <c r="G52" s="11"/>
    </row>
  </sheetData>
  <mergeCells count="23">
    <mergeCell ref="A39:E39"/>
    <mergeCell ref="A17:H17"/>
    <mergeCell ref="A22:H22"/>
    <mergeCell ref="A27:H27"/>
    <mergeCell ref="D34:H34"/>
    <mergeCell ref="A37:E37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MK5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7.5703125" style="9" customWidth="1"/>
    <col min="4" max="4" width="7.7109375" style="8" customWidth="1"/>
    <col min="5" max="5" width="8.85546875" style="10" customWidth="1"/>
    <col min="6" max="6" width="11.42578125" style="11" customWidth="1"/>
    <col min="7" max="7" width="15" style="8" customWidth="1"/>
    <col min="8" max="8" width="16" style="8" customWidth="1"/>
    <col min="9" max="252" width="9.140625" style="9" customWidth="1"/>
    <col min="253" max="253" width="3.85546875" style="9" customWidth="1"/>
    <col min="254" max="254" width="24.28515625" style="9" customWidth="1"/>
    <col min="255" max="255" width="13.140625" style="9" customWidth="1"/>
    <col min="256" max="256" width="16" style="9" customWidth="1"/>
    <col min="257" max="257" width="12.42578125" style="9" customWidth="1"/>
    <col min="258" max="258" width="15" style="9" customWidth="1"/>
    <col min="259" max="259" width="16" style="9" customWidth="1"/>
    <col min="260" max="260" width="9.140625" style="9" customWidth="1"/>
    <col min="261" max="263" width="9" style="9" customWidth="1"/>
    <col min="264" max="508" width="9.140625" style="9" customWidth="1"/>
    <col min="509" max="509" width="3.85546875" style="9" customWidth="1"/>
    <col min="510" max="510" width="24.28515625" style="9" customWidth="1"/>
    <col min="511" max="511" width="13.140625" style="9" customWidth="1"/>
    <col min="512" max="512" width="16" style="9" customWidth="1"/>
    <col min="513" max="513" width="12.42578125" style="9" customWidth="1"/>
    <col min="514" max="514" width="15" style="9" customWidth="1"/>
    <col min="515" max="515" width="16" style="9" customWidth="1"/>
    <col min="516" max="516" width="9.140625" style="9" customWidth="1"/>
    <col min="517" max="519" width="9" style="9" customWidth="1"/>
    <col min="520" max="764" width="9.140625" style="9" customWidth="1"/>
    <col min="765" max="765" width="3.85546875" style="9" customWidth="1"/>
    <col min="766" max="766" width="24.28515625" style="9" customWidth="1"/>
    <col min="767" max="767" width="13.140625" style="9" customWidth="1"/>
    <col min="768" max="768" width="16" style="9" customWidth="1"/>
    <col min="769" max="769" width="12.42578125" style="9" customWidth="1"/>
    <col min="770" max="770" width="15" style="9" customWidth="1"/>
    <col min="771" max="771" width="16" style="9" customWidth="1"/>
    <col min="772" max="772" width="9.140625" style="9" customWidth="1"/>
    <col min="773" max="775" width="9" style="9" customWidth="1"/>
    <col min="776" max="1020" width="9.140625" style="9" customWidth="1"/>
    <col min="1021" max="1021" width="3.85546875" style="9" customWidth="1"/>
    <col min="1022" max="1022" width="24.28515625" style="9" customWidth="1"/>
    <col min="1023" max="1023" width="13.140625" style="9" customWidth="1"/>
    <col min="1024" max="1025" width="16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8" spans="1:8" hidden="1" x14ac:dyDescent="0.25"/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297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hidden="1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8" s="8" customFormat="1" ht="12.75" x14ac:dyDescent="0.2">
      <c r="A17" s="6">
        <v>1</v>
      </c>
      <c r="B17" s="39" t="s">
        <v>75</v>
      </c>
      <c r="C17" s="48" t="s">
        <v>76</v>
      </c>
      <c r="D17" s="39" t="s">
        <v>22</v>
      </c>
      <c r="E17" s="39">
        <v>75</v>
      </c>
      <c r="F17" s="6">
        <v>117.746</v>
      </c>
      <c r="G17" s="45" t="s">
        <v>26</v>
      </c>
      <c r="H17" s="16" t="s">
        <v>24</v>
      </c>
    </row>
    <row r="18" spans="1:8" s="8" customFormat="1" ht="12.75" x14ac:dyDescent="0.2">
      <c r="A18" s="6">
        <f t="shared" ref="A18:A23" si="0">A17+1</f>
        <v>2</v>
      </c>
      <c r="B18" s="39" t="s">
        <v>75</v>
      </c>
      <c r="C18" s="48" t="s">
        <v>76</v>
      </c>
      <c r="D18" s="39" t="s">
        <v>22</v>
      </c>
      <c r="E18" s="39">
        <v>475</v>
      </c>
      <c r="F18" s="6">
        <v>310.62799999999999</v>
      </c>
      <c r="G18" s="39" t="s">
        <v>60</v>
      </c>
      <c r="H18" s="16" t="s">
        <v>24</v>
      </c>
    </row>
    <row r="19" spans="1:8" s="8" customFormat="1" ht="25.5" x14ac:dyDescent="0.2">
      <c r="A19" s="6">
        <f t="shared" si="0"/>
        <v>3</v>
      </c>
      <c r="B19" s="41">
        <v>4</v>
      </c>
      <c r="C19" s="6" t="s">
        <v>298</v>
      </c>
      <c r="D19" s="14" t="s">
        <v>22</v>
      </c>
      <c r="E19" s="15">
        <v>184</v>
      </c>
      <c r="F19" s="53">
        <v>556.21799999999996</v>
      </c>
      <c r="G19" s="15" t="s">
        <v>92</v>
      </c>
      <c r="H19" s="4" t="s">
        <v>24</v>
      </c>
    </row>
    <row r="20" spans="1:8" s="8" customFormat="1" ht="53.25" customHeight="1" x14ac:dyDescent="0.2">
      <c r="A20" s="6">
        <f t="shared" si="0"/>
        <v>4</v>
      </c>
      <c r="B20" s="39">
        <v>6</v>
      </c>
      <c r="C20" s="6" t="s">
        <v>52</v>
      </c>
      <c r="D20" s="6" t="s">
        <v>22</v>
      </c>
      <c r="E20" s="6">
        <v>10</v>
      </c>
      <c r="F20" s="43">
        <v>73.858000000000004</v>
      </c>
      <c r="G20" s="6" t="s">
        <v>28</v>
      </c>
      <c r="H20" s="16" t="s">
        <v>24</v>
      </c>
    </row>
    <row r="21" spans="1:8" s="8" customFormat="1" ht="51" x14ac:dyDescent="0.2">
      <c r="A21" s="6">
        <f t="shared" si="0"/>
        <v>5</v>
      </c>
      <c r="B21" s="39">
        <v>10</v>
      </c>
      <c r="C21" s="6" t="s">
        <v>293</v>
      </c>
      <c r="D21" s="6" t="s">
        <v>55</v>
      </c>
      <c r="E21" s="15">
        <v>6</v>
      </c>
      <c r="F21" s="225">
        <v>420.86200000000002</v>
      </c>
      <c r="G21" s="15" t="s">
        <v>65</v>
      </c>
      <c r="H21" s="16" t="s">
        <v>24</v>
      </c>
    </row>
    <row r="22" spans="1:8" s="8" customFormat="1" ht="51" x14ac:dyDescent="0.2">
      <c r="A22" s="6">
        <f t="shared" si="0"/>
        <v>6</v>
      </c>
      <c r="B22" s="39">
        <v>11</v>
      </c>
      <c r="C22" s="6" t="s">
        <v>294</v>
      </c>
      <c r="D22" s="6" t="s">
        <v>55</v>
      </c>
      <c r="E22" s="15">
        <v>6</v>
      </c>
      <c r="F22" s="225">
        <v>507.96600000000001</v>
      </c>
      <c r="G22" s="15" t="s">
        <v>65</v>
      </c>
      <c r="H22" s="16" t="s">
        <v>24</v>
      </c>
    </row>
    <row r="23" spans="1:8" s="8" customFormat="1" ht="51" x14ac:dyDescent="0.2">
      <c r="A23" s="6">
        <f t="shared" si="0"/>
        <v>7</v>
      </c>
      <c r="B23" s="39">
        <v>18</v>
      </c>
      <c r="C23" s="39" t="s">
        <v>299</v>
      </c>
      <c r="D23" s="44" t="s">
        <v>22</v>
      </c>
      <c r="E23" s="45">
        <v>20</v>
      </c>
      <c r="F23" s="16">
        <v>54.826999999999998</v>
      </c>
      <c r="G23" s="45" t="s">
        <v>28</v>
      </c>
      <c r="H23" s="16" t="s">
        <v>24</v>
      </c>
    </row>
    <row r="24" spans="1:8" s="8" customFormat="1" ht="12.75" customHeight="1" x14ac:dyDescent="0.2">
      <c r="A24" s="234" t="s">
        <v>32</v>
      </c>
      <c r="B24" s="234"/>
      <c r="C24" s="234"/>
      <c r="D24" s="234"/>
      <c r="E24" s="234"/>
      <c r="F24" s="234"/>
      <c r="G24" s="234"/>
      <c r="H24" s="234"/>
    </row>
    <row r="25" spans="1:8" s="8" customFormat="1" ht="12.75" x14ac:dyDescent="0.2">
      <c r="A25" s="6">
        <f>A23+1</f>
        <v>8</v>
      </c>
      <c r="B25" s="42" t="s">
        <v>70</v>
      </c>
      <c r="C25" s="6" t="s">
        <v>71</v>
      </c>
      <c r="D25" s="14" t="s">
        <v>31</v>
      </c>
      <c r="E25" s="6">
        <v>6</v>
      </c>
      <c r="F25" s="5">
        <v>34.399000000000001</v>
      </c>
      <c r="G25" s="14" t="s">
        <v>28</v>
      </c>
      <c r="H25" s="16" t="s">
        <v>24</v>
      </c>
    </row>
    <row r="26" spans="1:8" s="8" customFormat="1" ht="25.5" x14ac:dyDescent="0.2">
      <c r="A26" s="6">
        <f>A25+1</f>
        <v>9</v>
      </c>
      <c r="B26" s="42" t="s">
        <v>112</v>
      </c>
      <c r="C26" s="6" t="s">
        <v>113</v>
      </c>
      <c r="D26" s="14" t="s">
        <v>55</v>
      </c>
      <c r="E26" s="6">
        <v>1</v>
      </c>
      <c r="F26" s="5">
        <v>34.189</v>
      </c>
      <c r="G26" s="14" t="s">
        <v>38</v>
      </c>
      <c r="H26" s="6" t="s">
        <v>24</v>
      </c>
    </row>
    <row r="27" spans="1:8" s="8" customFormat="1" ht="12.75" customHeight="1" x14ac:dyDescent="0.2">
      <c r="A27" s="234" t="s">
        <v>295</v>
      </c>
      <c r="B27" s="234"/>
      <c r="C27" s="234"/>
      <c r="D27" s="234"/>
      <c r="E27" s="234"/>
      <c r="F27" s="234"/>
      <c r="G27" s="234"/>
      <c r="H27" s="234"/>
    </row>
    <row r="28" spans="1:8" s="8" customFormat="1" ht="25.5" x14ac:dyDescent="0.2">
      <c r="A28" s="6">
        <f>A26+1</f>
        <v>10</v>
      </c>
      <c r="B28" s="6">
        <v>25</v>
      </c>
      <c r="C28" s="6" t="s">
        <v>296</v>
      </c>
      <c r="D28" s="6" t="s">
        <v>55</v>
      </c>
      <c r="E28" s="6">
        <v>54</v>
      </c>
      <c r="F28" s="5">
        <v>480.49400000000003</v>
      </c>
      <c r="G28" s="15" t="s">
        <v>65</v>
      </c>
      <c r="H28" s="16" t="s">
        <v>24</v>
      </c>
    </row>
    <row r="29" spans="1:8" s="8" customFormat="1" ht="12.75" customHeight="1" x14ac:dyDescent="0.2">
      <c r="A29" s="234" t="s">
        <v>36</v>
      </c>
      <c r="B29" s="234"/>
      <c r="C29" s="234"/>
      <c r="D29" s="234"/>
      <c r="E29" s="234"/>
      <c r="F29" s="234"/>
      <c r="G29" s="234"/>
      <c r="H29" s="234"/>
    </row>
    <row r="30" spans="1:8" s="8" customFormat="1" ht="38.25" x14ac:dyDescent="0.2">
      <c r="A30" s="19">
        <f>A28+1</f>
        <v>11</v>
      </c>
      <c r="B30" s="6">
        <v>28</v>
      </c>
      <c r="C30" s="6" t="s">
        <v>300</v>
      </c>
      <c r="D30" s="6" t="s">
        <v>171</v>
      </c>
      <c r="E30" s="6">
        <v>1</v>
      </c>
      <c r="F30" s="223">
        <v>40.463999999999999</v>
      </c>
      <c r="G30" s="14" t="s">
        <v>28</v>
      </c>
      <c r="H30" s="16" t="s">
        <v>24</v>
      </c>
    </row>
    <row r="31" spans="1:8" s="24" customFormat="1" ht="38.25" x14ac:dyDescent="0.25">
      <c r="A31" s="20"/>
      <c r="B31" s="20"/>
      <c r="C31" s="21" t="s">
        <v>56</v>
      </c>
      <c r="D31" s="20"/>
      <c r="E31" s="20"/>
      <c r="F31" s="22">
        <f>SUM(F17:F30)</f>
        <v>2631.6509999999998</v>
      </c>
      <c r="G31" s="20"/>
      <c r="H31" s="20"/>
    </row>
    <row r="32" spans="1:8" s="24" customFormat="1" ht="38.25" x14ac:dyDescent="0.25">
      <c r="A32" s="20"/>
      <c r="B32" s="20"/>
      <c r="C32" s="6" t="s">
        <v>40</v>
      </c>
      <c r="D32" s="20"/>
      <c r="E32" s="4"/>
      <c r="F32" s="25">
        <v>942.84820999999999</v>
      </c>
      <c r="G32" s="4"/>
      <c r="H32" s="20"/>
    </row>
    <row r="33" spans="1:8" s="24" customFormat="1" ht="12.75" x14ac:dyDescent="0.25">
      <c r="A33" s="20"/>
      <c r="B33" s="20"/>
      <c r="C33" s="3" t="s">
        <v>41</v>
      </c>
      <c r="D33" s="26"/>
      <c r="E33" s="26"/>
      <c r="F33" s="27">
        <f>F32-F31</f>
        <v>-1688.8027899999997</v>
      </c>
      <c r="G33" s="20"/>
      <c r="H33" s="4"/>
    </row>
    <row r="34" spans="1:8" s="24" customFormat="1" ht="38.25" x14ac:dyDescent="0.25">
      <c r="A34" s="20"/>
      <c r="B34" s="20"/>
      <c r="C34" s="6" t="s">
        <v>42</v>
      </c>
      <c r="D34" s="20"/>
      <c r="E34" s="226">
        <f>F34/F32</f>
        <v>1.0164325390191917</v>
      </c>
      <c r="F34" s="25">
        <v>958.34159999999997</v>
      </c>
      <c r="G34" s="28"/>
      <c r="H34" s="4"/>
    </row>
    <row r="35" spans="1:8" s="24" customFormat="1" ht="25.5" x14ac:dyDescent="0.25">
      <c r="A35" s="20"/>
      <c r="B35" s="20"/>
      <c r="C35" s="3" t="s">
        <v>43</v>
      </c>
      <c r="D35" s="26"/>
      <c r="E35" s="26"/>
      <c r="F35" s="27">
        <f>F34-F31</f>
        <v>-1673.3093999999999</v>
      </c>
      <c r="G35" s="20"/>
      <c r="H35" s="4"/>
    </row>
    <row r="36" spans="1:8" s="24" customFormat="1" ht="29.25" customHeight="1" x14ac:dyDescent="0.25">
      <c r="A36" s="20"/>
      <c r="B36" s="20"/>
      <c r="C36" s="3" t="s">
        <v>44</v>
      </c>
      <c r="D36" s="235" t="str">
        <f>IF(F31&gt;F32,"В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6" s="235"/>
      <c r="F36" s="235"/>
      <c r="G36" s="235"/>
      <c r="H36" s="235"/>
    </row>
    <row r="38" spans="1:8" ht="26.25" customHeight="1" x14ac:dyDescent="0.25">
      <c r="A38" s="236" t="s">
        <v>45</v>
      </c>
      <c r="B38" s="236"/>
      <c r="C38" s="236"/>
      <c r="D38" s="236"/>
      <c r="E38" s="236"/>
      <c r="F38" s="34"/>
      <c r="G38" s="34"/>
      <c r="H38" s="35" t="s">
        <v>46</v>
      </c>
    </row>
    <row r="39" spans="1:8" x14ac:dyDescent="0.25">
      <c r="G39" s="11"/>
      <c r="H39" s="11"/>
    </row>
    <row r="40" spans="1:8" ht="15" customHeight="1" x14ac:dyDescent="0.25">
      <c r="A40" s="236" t="s">
        <v>301</v>
      </c>
      <c r="B40" s="236"/>
      <c r="C40" s="236"/>
      <c r="D40" s="236"/>
      <c r="E40" s="236"/>
      <c r="F40" s="36"/>
      <c r="G40" s="36"/>
      <c r="H40" s="37" t="s">
        <v>48</v>
      </c>
    </row>
    <row r="41" spans="1:8" x14ac:dyDescent="0.25">
      <c r="G41" s="11"/>
      <c r="H41" s="11"/>
    </row>
    <row r="42" spans="1:8" x14ac:dyDescent="0.25">
      <c r="C42" s="35"/>
      <c r="H42" s="11"/>
    </row>
    <row r="43" spans="1:8" x14ac:dyDescent="0.25">
      <c r="G43" s="11"/>
      <c r="H43" s="11"/>
    </row>
    <row r="44" spans="1:8" x14ac:dyDescent="0.25">
      <c r="G44" s="11"/>
      <c r="H44" s="11"/>
    </row>
    <row r="45" spans="1:8" x14ac:dyDescent="0.25">
      <c r="G45" s="11"/>
      <c r="H45" s="11"/>
    </row>
    <row r="46" spans="1:8" x14ac:dyDescent="0.25">
      <c r="G46" s="11"/>
      <c r="H46" s="11"/>
    </row>
    <row r="47" spans="1:8" x14ac:dyDescent="0.25">
      <c r="G47" s="11"/>
      <c r="H47" s="11"/>
    </row>
    <row r="48" spans="1:8" x14ac:dyDescent="0.25">
      <c r="G48" s="11"/>
      <c r="H48" s="11"/>
    </row>
    <row r="49" spans="3:8" x14ac:dyDescent="0.25">
      <c r="G49" s="11"/>
      <c r="H49" s="11"/>
    </row>
    <row r="52" spans="3:8" s="8" customFormat="1" ht="12.75" x14ac:dyDescent="0.2">
      <c r="C52" s="9"/>
      <c r="E52" s="10"/>
      <c r="F52" s="11"/>
      <c r="G52" s="11"/>
    </row>
  </sheetData>
  <mergeCells count="23">
    <mergeCell ref="A40:E40"/>
    <mergeCell ref="A24:H24"/>
    <mergeCell ref="A27:H27"/>
    <mergeCell ref="A29:H29"/>
    <mergeCell ref="D36:H36"/>
    <mergeCell ref="A38:E38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MK4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243" width="9.140625" style="9" customWidth="1"/>
    <col min="244" max="244" width="3.85546875" style="9" customWidth="1"/>
    <col min="245" max="245" width="24.28515625" style="9" customWidth="1"/>
    <col min="246" max="246" width="13.140625" style="9" customWidth="1"/>
    <col min="247" max="247" width="16" style="9" customWidth="1"/>
    <col min="248" max="248" width="12.42578125" style="9" customWidth="1"/>
    <col min="249" max="249" width="15" style="9" customWidth="1"/>
    <col min="250" max="250" width="16" style="9" customWidth="1"/>
    <col min="251" max="251" width="9.140625" style="9" customWidth="1"/>
    <col min="252" max="254" width="9" style="9" customWidth="1"/>
    <col min="255" max="499" width="9.140625" style="9" customWidth="1"/>
    <col min="500" max="500" width="3.85546875" style="9" customWidth="1"/>
    <col min="501" max="501" width="24.28515625" style="9" customWidth="1"/>
    <col min="502" max="502" width="13.140625" style="9" customWidth="1"/>
    <col min="503" max="503" width="16" style="9" customWidth="1"/>
    <col min="504" max="504" width="12.42578125" style="9" customWidth="1"/>
    <col min="505" max="505" width="15" style="9" customWidth="1"/>
    <col min="506" max="506" width="16" style="9" customWidth="1"/>
    <col min="507" max="507" width="9.140625" style="9" customWidth="1"/>
    <col min="508" max="510" width="9" style="9" customWidth="1"/>
    <col min="511" max="755" width="9.140625" style="9" customWidth="1"/>
    <col min="756" max="756" width="3.85546875" style="9" customWidth="1"/>
    <col min="757" max="757" width="24.28515625" style="9" customWidth="1"/>
    <col min="758" max="758" width="13.140625" style="9" customWidth="1"/>
    <col min="759" max="759" width="16" style="9" customWidth="1"/>
    <col min="760" max="760" width="12.42578125" style="9" customWidth="1"/>
    <col min="761" max="761" width="15" style="9" customWidth="1"/>
    <col min="762" max="762" width="16" style="9" customWidth="1"/>
    <col min="763" max="763" width="9.140625" style="9" customWidth="1"/>
    <col min="764" max="766" width="9" style="9" customWidth="1"/>
    <col min="767" max="1011" width="9.140625" style="9" customWidth="1"/>
    <col min="1012" max="1012" width="3.85546875" style="9" customWidth="1"/>
    <col min="1013" max="1013" width="24.28515625" style="9" customWidth="1"/>
    <col min="1014" max="1014" width="13.140625" style="9" customWidth="1"/>
    <col min="1015" max="1015" width="16" style="9" customWidth="1"/>
    <col min="1016" max="1016" width="12.42578125" style="9" customWidth="1"/>
    <col min="1017" max="1017" width="15" style="9" customWidth="1"/>
    <col min="1018" max="1018" width="16" style="9" customWidth="1"/>
    <col min="1019" max="1019" width="9.140625" style="9" customWidth="1"/>
    <col min="1020" max="1022" width="9" style="9" customWidth="1"/>
    <col min="1023" max="1025" width="9.140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302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1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1" s="8" customFormat="1" ht="26.25" customHeight="1" x14ac:dyDescent="0.2">
      <c r="A18" s="181">
        <v>1</v>
      </c>
      <c r="B18" s="39" t="s">
        <v>75</v>
      </c>
      <c r="C18" s="48" t="s">
        <v>76</v>
      </c>
      <c r="D18" s="39" t="s">
        <v>22</v>
      </c>
      <c r="E18" s="39">
        <v>100</v>
      </c>
      <c r="F18" s="6">
        <v>21.448</v>
      </c>
      <c r="G18" s="45" t="s">
        <v>60</v>
      </c>
      <c r="H18" s="16" t="s">
        <v>24</v>
      </c>
    </row>
    <row r="19" spans="1:11" s="8" customFormat="1" ht="12.75" customHeight="1" x14ac:dyDescent="0.2">
      <c r="A19" s="234" t="s">
        <v>32</v>
      </c>
      <c r="B19" s="234"/>
      <c r="C19" s="234"/>
      <c r="D19" s="234"/>
      <c r="E19" s="234"/>
      <c r="F19" s="234"/>
      <c r="G19" s="234"/>
      <c r="H19" s="234"/>
    </row>
    <row r="20" spans="1:11" s="8" customFormat="1" ht="25.5" x14ac:dyDescent="0.2">
      <c r="A20" s="6">
        <f>A18+1</f>
        <v>2</v>
      </c>
      <c r="B20" s="18" t="s">
        <v>272</v>
      </c>
      <c r="C20" s="222" t="s">
        <v>244</v>
      </c>
      <c r="D20" s="222" t="s">
        <v>31</v>
      </c>
      <c r="E20" s="6">
        <v>41</v>
      </c>
      <c r="F20" s="6">
        <v>111.244</v>
      </c>
      <c r="G20" s="6" t="s">
        <v>65</v>
      </c>
      <c r="H20" s="6" t="s">
        <v>24</v>
      </c>
    </row>
    <row r="21" spans="1:11" s="8" customFormat="1" ht="25.5" x14ac:dyDescent="0.2">
      <c r="A21" s="6">
        <f>A20+1</f>
        <v>3</v>
      </c>
      <c r="B21" s="18" t="s">
        <v>272</v>
      </c>
      <c r="C21" s="222" t="s">
        <v>244</v>
      </c>
      <c r="D21" s="222" t="s">
        <v>31</v>
      </c>
      <c r="E21" s="6">
        <v>55</v>
      </c>
      <c r="F21" s="6">
        <v>203.39400000000001</v>
      </c>
      <c r="G21" s="6" t="s">
        <v>28</v>
      </c>
      <c r="H21" s="6" t="s">
        <v>24</v>
      </c>
    </row>
    <row r="22" spans="1:11" s="8" customFormat="1" ht="12.75" customHeight="1" x14ac:dyDescent="0.2">
      <c r="A22" s="234" t="s">
        <v>36</v>
      </c>
      <c r="B22" s="234"/>
      <c r="C22" s="234"/>
      <c r="D22" s="234"/>
      <c r="E22" s="234"/>
      <c r="F22" s="234"/>
      <c r="G22" s="234"/>
      <c r="H22" s="234"/>
    </row>
    <row r="23" spans="1:11" s="8" customFormat="1" ht="38.25" x14ac:dyDescent="0.2">
      <c r="A23" s="19">
        <f>A21+1</f>
        <v>4</v>
      </c>
      <c r="B23" s="6">
        <v>28</v>
      </c>
      <c r="C23" s="6" t="s">
        <v>303</v>
      </c>
      <c r="D23" s="6" t="s">
        <v>171</v>
      </c>
      <c r="E23" s="6">
        <v>1</v>
      </c>
      <c r="F23" s="223">
        <v>231.56800000000001</v>
      </c>
      <c r="G23" s="14" t="s">
        <v>53</v>
      </c>
      <c r="H23" s="6" t="s">
        <v>24</v>
      </c>
    </row>
    <row r="24" spans="1:11" s="24" customFormat="1" ht="38.25" x14ac:dyDescent="0.25">
      <c r="A24" s="20"/>
      <c r="B24" s="20"/>
      <c r="C24" s="21" t="s">
        <v>56</v>
      </c>
      <c r="D24" s="20"/>
      <c r="E24" s="20"/>
      <c r="F24" s="22">
        <f>SUM(F18:F23)</f>
        <v>567.654</v>
      </c>
      <c r="G24" s="20"/>
      <c r="H24" s="20"/>
    </row>
    <row r="25" spans="1:11" s="24" customFormat="1" ht="38.25" x14ac:dyDescent="0.25">
      <c r="A25" s="20"/>
      <c r="B25" s="20"/>
      <c r="C25" s="6" t="s">
        <v>40</v>
      </c>
      <c r="D25" s="4"/>
      <c r="E25" s="4"/>
      <c r="F25" s="25">
        <v>2268.6569399999998</v>
      </c>
      <c r="G25" s="4"/>
      <c r="H25" s="4"/>
      <c r="K25" s="23"/>
    </row>
    <row r="26" spans="1:11" s="24" customFormat="1" ht="25.5" x14ac:dyDescent="0.25">
      <c r="A26" s="20"/>
      <c r="B26" s="20"/>
      <c r="C26" s="3" t="s">
        <v>41</v>
      </c>
      <c r="D26" s="26"/>
      <c r="E26" s="26"/>
      <c r="F26" s="27">
        <f>F25-F24</f>
        <v>1701.0029399999999</v>
      </c>
      <c r="G26" s="20"/>
      <c r="H26" s="4"/>
      <c r="K26" s="23"/>
    </row>
    <row r="27" spans="1:11" s="24" customFormat="1" ht="38.25" x14ac:dyDescent="0.25">
      <c r="A27" s="20"/>
      <c r="B27" s="20"/>
      <c r="C27" s="6" t="s">
        <v>42</v>
      </c>
      <c r="D27" s="20"/>
      <c r="E27" s="226">
        <f>F27/F25</f>
        <v>0.94176105797644316</v>
      </c>
      <c r="F27" s="25">
        <v>2136.5327600000001</v>
      </c>
      <c r="G27" s="28"/>
      <c r="H27" s="4"/>
      <c r="K27" s="23"/>
    </row>
    <row r="28" spans="1:11" s="24" customFormat="1" ht="25.5" x14ac:dyDescent="0.25">
      <c r="A28" s="20"/>
      <c r="B28" s="20"/>
      <c r="C28" s="3" t="s">
        <v>43</v>
      </c>
      <c r="D28" s="26"/>
      <c r="E28" s="26"/>
      <c r="F28" s="27">
        <f>F27-F24</f>
        <v>1568.8787600000001</v>
      </c>
      <c r="G28" s="20"/>
      <c r="H28" s="4"/>
      <c r="K28" s="23"/>
    </row>
    <row r="29" spans="1:11" s="24" customFormat="1" ht="28.5" customHeight="1" x14ac:dyDescent="0.25">
      <c r="A29" s="20"/>
      <c r="B29" s="20"/>
      <c r="C29" s="3" t="s">
        <v>44</v>
      </c>
      <c r="D29" s="235" t="str">
        <f>IF(F24&gt;F25,"В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9" s="235"/>
      <c r="F29" s="235"/>
      <c r="G29" s="235"/>
      <c r="H29" s="235"/>
      <c r="K29" s="23"/>
    </row>
    <row r="30" spans="1:11" x14ac:dyDescent="0.25">
      <c r="A30" s="29"/>
      <c r="B30" s="29"/>
      <c r="C30" s="46"/>
      <c r="D30" s="24"/>
      <c r="E30" s="23"/>
      <c r="F30" s="23"/>
      <c r="G30" s="24"/>
      <c r="H30" s="24"/>
    </row>
    <row r="32" spans="1:11" ht="27" customHeight="1" x14ac:dyDescent="0.25">
      <c r="A32" s="236" t="s">
        <v>45</v>
      </c>
      <c r="B32" s="236"/>
      <c r="C32" s="236"/>
      <c r="D32" s="236"/>
      <c r="E32" s="236"/>
      <c r="F32" s="34"/>
      <c r="G32" s="34"/>
      <c r="H32" s="35" t="s">
        <v>46</v>
      </c>
    </row>
    <row r="33" spans="1:8" x14ac:dyDescent="0.25">
      <c r="G33" s="11"/>
      <c r="H33" s="11"/>
    </row>
    <row r="34" spans="1:8" ht="26.25" customHeight="1" x14ac:dyDescent="0.25">
      <c r="A34" s="236" t="s">
        <v>47</v>
      </c>
      <c r="B34" s="236"/>
      <c r="C34" s="236"/>
      <c r="D34" s="236"/>
      <c r="E34" s="236"/>
      <c r="F34" s="36"/>
      <c r="G34" s="36"/>
      <c r="H34" s="37" t="s">
        <v>48</v>
      </c>
    </row>
    <row r="35" spans="1:8" x14ac:dyDescent="0.25">
      <c r="A35" s="24"/>
      <c r="B35" s="24" t="s">
        <v>49</v>
      </c>
      <c r="C35" s="37" t="s">
        <v>50</v>
      </c>
      <c r="D35" s="38"/>
      <c r="E35" s="38"/>
      <c r="F35" s="38"/>
      <c r="G35" s="38"/>
      <c r="H35" s="24"/>
    </row>
    <row r="36" spans="1:8" x14ac:dyDescent="0.25">
      <c r="G36" s="11"/>
      <c r="H36" s="11"/>
    </row>
    <row r="37" spans="1:8" x14ac:dyDescent="0.25">
      <c r="G37" s="11"/>
      <c r="H37" s="11"/>
    </row>
    <row r="38" spans="1:8" x14ac:dyDescent="0.25">
      <c r="G38" s="11"/>
      <c r="H38" s="11"/>
    </row>
    <row r="39" spans="1:8" x14ac:dyDescent="0.25">
      <c r="G39" s="11"/>
      <c r="H39" s="11"/>
    </row>
    <row r="41" spans="1:8" s="8" customFormat="1" ht="12.75" x14ac:dyDescent="0.2">
      <c r="C41" s="9"/>
      <c r="E41" s="10"/>
      <c r="F41" s="11"/>
    </row>
    <row r="42" spans="1:8" x14ac:dyDescent="0.25">
      <c r="G42" s="11"/>
    </row>
  </sheetData>
  <mergeCells count="23">
    <mergeCell ref="A34:E34"/>
    <mergeCell ref="A17:H17"/>
    <mergeCell ref="A19:H19"/>
    <mergeCell ref="A22:H22"/>
    <mergeCell ref="D29:H29"/>
    <mergeCell ref="A32:E32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57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x14ac:dyDescent="0.25">
      <c r="A13" s="239"/>
      <c r="B13" s="239"/>
      <c r="C13" s="239"/>
      <c r="D13" s="239"/>
      <c r="E13" s="239"/>
      <c r="F13" s="239"/>
      <c r="G13" s="239"/>
      <c r="H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8" hidden="1" customHeight="1" x14ac:dyDescent="0.2">
      <c r="A17" s="6"/>
      <c r="B17" s="6"/>
      <c r="C17" s="6"/>
      <c r="D17" s="6"/>
      <c r="E17" s="6"/>
      <c r="F17" s="5"/>
      <c r="G17" s="6"/>
      <c r="H17" s="6"/>
    </row>
    <row r="18" spans="1:10" s="8" customFormat="1" ht="12.75" customHeight="1" x14ac:dyDescent="0.2">
      <c r="A18" s="234" t="s">
        <v>36</v>
      </c>
      <c r="B18" s="234"/>
      <c r="C18" s="234"/>
      <c r="D18" s="234"/>
      <c r="E18" s="234"/>
      <c r="F18" s="234"/>
      <c r="G18" s="234"/>
      <c r="H18" s="234"/>
    </row>
    <row r="19" spans="1:10" s="8" customFormat="1" ht="63.75" x14ac:dyDescent="0.2">
      <c r="A19" s="19">
        <v>1</v>
      </c>
      <c r="B19" s="6">
        <v>28</v>
      </c>
      <c r="C19" s="6" t="s">
        <v>37</v>
      </c>
      <c r="D19" s="6" t="s">
        <v>31</v>
      </c>
      <c r="E19" s="6">
        <v>20</v>
      </c>
      <c r="F19" s="5">
        <v>44.43</v>
      </c>
      <c r="G19" s="14" t="s">
        <v>53</v>
      </c>
      <c r="H19" s="15" t="s">
        <v>24</v>
      </c>
    </row>
    <row r="20" spans="1:10" s="24" customFormat="1" ht="38.25" x14ac:dyDescent="0.25">
      <c r="A20" s="20"/>
      <c r="B20" s="20"/>
      <c r="C20" s="21" t="s">
        <v>56</v>
      </c>
      <c r="D20" s="20"/>
      <c r="E20" s="20"/>
      <c r="F20" s="22">
        <f>SUM(F18:F19)</f>
        <v>44.43</v>
      </c>
      <c r="G20" s="20"/>
      <c r="H20" s="20"/>
      <c r="J20" s="23"/>
    </row>
    <row r="21" spans="1:10" s="24" customFormat="1" ht="38.25" x14ac:dyDescent="0.25">
      <c r="A21" s="20"/>
      <c r="B21" s="20"/>
      <c r="C21" s="6" t="s">
        <v>40</v>
      </c>
      <c r="D21" s="20"/>
      <c r="E21" s="20"/>
      <c r="F21" s="25">
        <v>170.58735999999999</v>
      </c>
      <c r="G21" s="20"/>
      <c r="H21" s="20"/>
      <c r="J21" s="23"/>
    </row>
    <row r="22" spans="1:10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126.15735999999998</v>
      </c>
      <c r="G22" s="20"/>
      <c r="H22" s="4"/>
      <c r="J22" s="23"/>
    </row>
    <row r="23" spans="1:10" s="24" customFormat="1" ht="38.25" x14ac:dyDescent="0.25">
      <c r="A23" s="20"/>
      <c r="B23" s="20"/>
      <c r="C23" s="6" t="s">
        <v>42</v>
      </c>
      <c r="D23" s="20"/>
      <c r="E23" s="226">
        <f>F23/F21</f>
        <v>0.92173751912216717</v>
      </c>
      <c r="F23" s="25">
        <v>157.23677000000001</v>
      </c>
      <c r="G23" s="28"/>
      <c r="H23" s="4"/>
      <c r="J23" s="23"/>
    </row>
    <row r="24" spans="1:10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112.80677</v>
      </c>
      <c r="G24" s="20"/>
      <c r="H24" s="4"/>
      <c r="J24" s="23"/>
    </row>
    <row r="25" spans="1:10" s="24" customFormat="1" ht="32.25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5" s="235"/>
      <c r="F25" s="235"/>
      <c r="G25" s="235"/>
      <c r="H25" s="235"/>
      <c r="J25" s="23"/>
    </row>
    <row r="26" spans="1:10" ht="14.25" customHeight="1" x14ac:dyDescent="0.25"/>
    <row r="28" spans="1:10" ht="35.2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0" x14ac:dyDescent="0.25">
      <c r="G29" s="11"/>
      <c r="H29" s="11"/>
    </row>
    <row r="30" spans="1:10" ht="27.7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0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0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3" spans="3:8" s="8" customFormat="1" ht="12.75" x14ac:dyDescent="0.2">
      <c r="C43" s="9"/>
      <c r="E43" s="10"/>
      <c r="F43" s="11"/>
      <c r="G43" s="11"/>
    </row>
  </sheetData>
  <mergeCells count="22">
    <mergeCell ref="A28:E28"/>
    <mergeCell ref="A30:E30"/>
    <mergeCell ref="F14:F16"/>
    <mergeCell ref="G14:G16"/>
    <mergeCell ref="H14:H16"/>
    <mergeCell ref="A18:H18"/>
    <mergeCell ref="D25:H25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H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48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8" width="15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9" x14ac:dyDescent="0.25">
      <c r="A1" s="231" t="s">
        <v>0</v>
      </c>
      <c r="B1" s="231"/>
      <c r="C1" s="231"/>
      <c r="D1" s="231"/>
      <c r="G1" s="9" t="s">
        <v>1</v>
      </c>
      <c r="H1" s="9"/>
    </row>
    <row r="2" spans="1:9" x14ac:dyDescent="0.25">
      <c r="A2" s="231" t="s">
        <v>2</v>
      </c>
      <c r="B2" s="231"/>
      <c r="C2" s="231"/>
      <c r="D2" s="231"/>
      <c r="G2" s="9" t="s">
        <v>3</v>
      </c>
      <c r="H2" s="9"/>
    </row>
    <row r="3" spans="1:9" x14ac:dyDescent="0.25">
      <c r="A3" s="231" t="s">
        <v>4</v>
      </c>
      <c r="B3" s="231"/>
      <c r="C3" s="231"/>
      <c r="D3" s="231"/>
      <c r="G3" s="9" t="s">
        <v>4</v>
      </c>
      <c r="H3" s="9"/>
    </row>
    <row r="4" spans="1:9" x14ac:dyDescent="0.25">
      <c r="A4" s="232"/>
      <c r="B4" s="232"/>
      <c r="C4" s="232"/>
      <c r="D4" s="232"/>
      <c r="G4" s="9"/>
      <c r="H4" s="9"/>
    </row>
    <row r="5" spans="1:9" x14ac:dyDescent="0.25">
      <c r="A5" s="231" t="s">
        <v>5</v>
      </c>
      <c r="B5" s="231"/>
      <c r="C5" s="231"/>
      <c r="D5" s="231"/>
      <c r="G5" s="9" t="s">
        <v>6</v>
      </c>
      <c r="H5" s="9"/>
    </row>
    <row r="6" spans="1:9" x14ac:dyDescent="0.25">
      <c r="A6" s="231" t="s">
        <v>7</v>
      </c>
      <c r="B6" s="231"/>
      <c r="C6" s="231"/>
      <c r="D6" s="231"/>
      <c r="G6" s="9" t="s">
        <v>7</v>
      </c>
      <c r="H6" s="9"/>
    </row>
    <row r="9" spans="1:9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  <c r="I9" s="40"/>
    </row>
    <row r="10" spans="1:9" s="13" customFormat="1" ht="12.75" customHeight="1" x14ac:dyDescent="0.2">
      <c r="A10" s="233" t="s">
        <v>58</v>
      </c>
      <c r="B10" s="233"/>
      <c r="C10" s="233"/>
      <c r="D10" s="233"/>
      <c r="E10" s="233"/>
      <c r="F10" s="233"/>
      <c r="G10" s="233"/>
      <c r="H10" s="233"/>
    </row>
    <row r="11" spans="1:9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9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9" x14ac:dyDescent="0.25">
      <c r="A13" s="239"/>
      <c r="B13" s="239"/>
      <c r="C13" s="239"/>
      <c r="D13" s="239"/>
      <c r="E13" s="239"/>
      <c r="F13" s="239"/>
      <c r="G13" s="239"/>
    </row>
    <row r="14" spans="1:9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9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9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2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2" s="8" customFormat="1" ht="25.5" x14ac:dyDescent="0.2">
      <c r="A18" s="6">
        <v>1</v>
      </c>
      <c r="B18" s="6" t="s">
        <v>20</v>
      </c>
      <c r="C18" s="6" t="s">
        <v>59</v>
      </c>
      <c r="D18" s="14" t="s">
        <v>22</v>
      </c>
      <c r="E18" s="15">
        <v>6</v>
      </c>
      <c r="F18" s="16">
        <v>32.409999999999997</v>
      </c>
      <c r="G18" s="15" t="s">
        <v>60</v>
      </c>
      <c r="H18" s="16" t="s">
        <v>24</v>
      </c>
    </row>
    <row r="19" spans="1:12" s="8" customFormat="1" ht="25.5" x14ac:dyDescent="0.2">
      <c r="A19" s="6">
        <f>A18+1</f>
        <v>2</v>
      </c>
      <c r="B19" s="6" t="s">
        <v>20</v>
      </c>
      <c r="C19" s="6" t="s">
        <v>61</v>
      </c>
      <c r="D19" s="14" t="s">
        <v>22</v>
      </c>
      <c r="E19" s="15">
        <f>20*3</f>
        <v>60</v>
      </c>
      <c r="F19" s="16">
        <f>339.012</f>
        <v>339.012</v>
      </c>
      <c r="G19" s="14" t="s">
        <v>62</v>
      </c>
      <c r="H19" s="16" t="s">
        <v>24</v>
      </c>
    </row>
    <row r="20" spans="1:12" s="8" customFormat="1" ht="38.25" x14ac:dyDescent="0.2">
      <c r="A20" s="6">
        <f>A19+1</f>
        <v>3</v>
      </c>
      <c r="B20" s="6" t="s">
        <v>63</v>
      </c>
      <c r="C20" s="41" t="s">
        <v>64</v>
      </c>
      <c r="D20" s="6" t="s">
        <v>55</v>
      </c>
      <c r="E20" s="6">
        <v>1</v>
      </c>
      <c r="F20" s="6">
        <v>121.149</v>
      </c>
      <c r="G20" s="15" t="s">
        <v>65</v>
      </c>
      <c r="H20" s="6" t="s">
        <v>24</v>
      </c>
    </row>
    <row r="21" spans="1:12" s="8" customFormat="1" ht="12.75" customHeight="1" x14ac:dyDescent="0.2">
      <c r="A21" s="234" t="s">
        <v>32</v>
      </c>
      <c r="B21" s="234"/>
      <c r="C21" s="234"/>
      <c r="D21" s="234"/>
      <c r="E21" s="234"/>
      <c r="F21" s="234"/>
      <c r="G21" s="234"/>
      <c r="H21" s="234"/>
      <c r="L21" s="11"/>
    </row>
    <row r="22" spans="1:12" s="8" customFormat="1" ht="25.5" x14ac:dyDescent="0.2">
      <c r="A22" s="6">
        <f>A20+1</f>
        <v>4</v>
      </c>
      <c r="B22" s="42" t="s">
        <v>66</v>
      </c>
      <c r="C22" s="6" t="s">
        <v>67</v>
      </c>
      <c r="D22" s="14" t="s">
        <v>31</v>
      </c>
      <c r="E22" s="14">
        <v>12</v>
      </c>
      <c r="F22" s="16">
        <v>57.161000000000001</v>
      </c>
      <c r="G22" s="14" t="s">
        <v>23</v>
      </c>
      <c r="H22" s="16" t="s">
        <v>24</v>
      </c>
      <c r="L22" s="11"/>
    </row>
    <row r="23" spans="1:12" s="8" customFormat="1" ht="12.75" x14ac:dyDescent="0.2">
      <c r="A23" s="6">
        <f>A22+1</f>
        <v>5</v>
      </c>
      <c r="B23" s="42" t="s">
        <v>68</v>
      </c>
      <c r="C23" s="6" t="s">
        <v>69</v>
      </c>
      <c r="D23" s="14" t="s">
        <v>31</v>
      </c>
      <c r="E23" s="6">
        <v>5</v>
      </c>
      <c r="F23" s="5">
        <v>21.097999999999999</v>
      </c>
      <c r="G23" s="14" t="s">
        <v>23</v>
      </c>
      <c r="H23" s="16" t="s">
        <v>24</v>
      </c>
      <c r="L23" s="11"/>
    </row>
    <row r="24" spans="1:12" s="8" customFormat="1" ht="25.5" x14ac:dyDescent="0.2">
      <c r="A24" s="6">
        <f>A23+1</f>
        <v>6</v>
      </c>
      <c r="B24" s="42" t="s">
        <v>70</v>
      </c>
      <c r="C24" s="6" t="s">
        <v>71</v>
      </c>
      <c r="D24" s="14" t="s">
        <v>31</v>
      </c>
      <c r="E24" s="6">
        <v>6</v>
      </c>
      <c r="F24" s="5">
        <v>15.851000000000001</v>
      </c>
      <c r="G24" s="14" t="s">
        <v>23</v>
      </c>
      <c r="H24" s="16" t="s">
        <v>24</v>
      </c>
      <c r="J24" s="11"/>
      <c r="L24" s="11"/>
    </row>
    <row r="25" spans="1:12" s="8" customFormat="1" ht="39.75" customHeight="1" x14ac:dyDescent="0.2">
      <c r="A25" s="6">
        <f>A24+1</f>
        <v>7</v>
      </c>
      <c r="B25" s="42" t="s">
        <v>72</v>
      </c>
      <c r="C25" s="6" t="s">
        <v>73</v>
      </c>
      <c r="D25" s="14" t="s">
        <v>31</v>
      </c>
      <c r="E25" s="6">
        <v>1</v>
      </c>
      <c r="F25" s="5">
        <v>15.33</v>
      </c>
      <c r="G25" s="14" t="s">
        <v>23</v>
      </c>
      <c r="H25" s="16" t="s">
        <v>24</v>
      </c>
      <c r="L25" s="11"/>
    </row>
    <row r="26" spans="1:12" s="24" customFormat="1" ht="39.75" customHeight="1" x14ac:dyDescent="0.25">
      <c r="A26" s="20"/>
      <c r="B26" s="20"/>
      <c r="C26" s="21" t="s">
        <v>56</v>
      </c>
      <c r="D26" s="20"/>
      <c r="E26" s="20"/>
      <c r="F26" s="22">
        <f>SUM(F18:F25)</f>
        <v>602.01099999999997</v>
      </c>
      <c r="G26" s="20"/>
      <c r="H26" s="20"/>
      <c r="J26" s="23"/>
      <c r="L26" s="23"/>
    </row>
    <row r="27" spans="1:12" s="24" customFormat="1" ht="38.25" x14ac:dyDescent="0.25">
      <c r="A27" s="20"/>
      <c r="B27" s="20"/>
      <c r="C27" s="6" t="s">
        <v>40</v>
      </c>
      <c r="D27" s="20"/>
      <c r="E27" s="20"/>
      <c r="F27" s="25">
        <v>952.77832000000001</v>
      </c>
      <c r="G27" s="20"/>
      <c r="H27" s="20"/>
      <c r="I27" s="23"/>
    </row>
    <row r="28" spans="1:12" s="24" customFormat="1" ht="25.5" x14ac:dyDescent="0.25">
      <c r="A28" s="20"/>
      <c r="B28" s="20"/>
      <c r="C28" s="3" t="s">
        <v>41</v>
      </c>
      <c r="D28" s="26"/>
      <c r="E28" s="26"/>
      <c r="F28" s="27">
        <f>F27-F26</f>
        <v>350.76732000000004</v>
      </c>
      <c r="G28" s="20"/>
      <c r="H28" s="4"/>
      <c r="I28" s="23"/>
    </row>
    <row r="29" spans="1:12" s="24" customFormat="1" ht="38.25" x14ac:dyDescent="0.25">
      <c r="A29" s="20"/>
      <c r="B29" s="20"/>
      <c r="C29" s="6" t="s">
        <v>42</v>
      </c>
      <c r="D29" s="20"/>
      <c r="E29" s="226">
        <f>F29/F27</f>
        <v>0.96992384335529369</v>
      </c>
      <c r="F29" s="25">
        <v>924.12240999999995</v>
      </c>
      <c r="G29" s="28"/>
      <c r="H29" s="4"/>
      <c r="I29" s="23"/>
    </row>
    <row r="30" spans="1:12" s="24" customFormat="1" ht="25.5" x14ac:dyDescent="0.25">
      <c r="A30" s="20"/>
      <c r="B30" s="20"/>
      <c r="C30" s="3" t="s">
        <v>43</v>
      </c>
      <c r="D30" s="26"/>
      <c r="E30" s="26"/>
      <c r="F30" s="27">
        <f>F29-F26</f>
        <v>322.11140999999998</v>
      </c>
      <c r="G30" s="20"/>
      <c r="H30" s="4"/>
      <c r="I30" s="23"/>
    </row>
    <row r="31" spans="1:12" s="24" customFormat="1" ht="27.75" customHeight="1" x14ac:dyDescent="0.25">
      <c r="A31" s="20"/>
      <c r="B31" s="20"/>
      <c r="C31" s="3" t="s">
        <v>44</v>
      </c>
      <c r="D31" s="235" t="str">
        <f>IF(F26&gt;F27,"В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31" s="235"/>
      <c r="F31" s="235"/>
      <c r="G31" s="235"/>
      <c r="H31" s="235"/>
      <c r="I31" s="23"/>
    </row>
    <row r="33" spans="1:8" ht="35.25" customHeight="1" x14ac:dyDescent="0.25">
      <c r="A33" s="236" t="s">
        <v>45</v>
      </c>
      <c r="B33" s="236"/>
      <c r="C33" s="236"/>
      <c r="D33" s="236"/>
      <c r="E33" s="236"/>
      <c r="F33" s="34"/>
      <c r="G33" s="34"/>
      <c r="H33" s="35" t="s">
        <v>46</v>
      </c>
    </row>
    <row r="34" spans="1:8" x14ac:dyDescent="0.25">
      <c r="G34" s="11"/>
      <c r="H34" s="11"/>
    </row>
    <row r="35" spans="1:8" ht="28.5" customHeight="1" x14ac:dyDescent="0.25">
      <c r="A35" s="236" t="s">
        <v>47</v>
      </c>
      <c r="B35" s="236"/>
      <c r="C35" s="236"/>
      <c r="D35" s="236"/>
      <c r="E35" s="236"/>
      <c r="F35" s="36"/>
      <c r="G35" s="36"/>
      <c r="H35" s="37" t="s">
        <v>48</v>
      </c>
    </row>
    <row r="36" spans="1:8" x14ac:dyDescent="0.25">
      <c r="A36" s="24"/>
      <c r="B36" s="24" t="s">
        <v>49</v>
      </c>
      <c r="C36" s="37" t="s">
        <v>50</v>
      </c>
      <c r="D36" s="38"/>
      <c r="E36" s="38"/>
      <c r="F36" s="38"/>
      <c r="G36" s="38"/>
      <c r="H36" s="24"/>
    </row>
    <row r="37" spans="1:8" x14ac:dyDescent="0.25">
      <c r="G37" s="11"/>
      <c r="H37" s="11"/>
    </row>
    <row r="38" spans="1:8" x14ac:dyDescent="0.25">
      <c r="C38" s="35"/>
    </row>
    <row r="39" spans="1:8" x14ac:dyDescent="0.25">
      <c r="G39" s="11"/>
      <c r="H39" s="11"/>
    </row>
    <row r="40" spans="1:8" x14ac:dyDescent="0.25">
      <c r="G40" s="11"/>
      <c r="H40" s="11"/>
    </row>
    <row r="41" spans="1:8" x14ac:dyDescent="0.25">
      <c r="G41" s="11"/>
      <c r="H41" s="11"/>
    </row>
    <row r="42" spans="1:8" x14ac:dyDescent="0.25">
      <c r="G42" s="11"/>
      <c r="H42" s="11"/>
    </row>
    <row r="43" spans="1:8" x14ac:dyDescent="0.25">
      <c r="G43" s="11"/>
      <c r="H43" s="11"/>
    </row>
    <row r="44" spans="1:8" x14ac:dyDescent="0.25">
      <c r="G44" s="11"/>
      <c r="H44" s="11"/>
    </row>
    <row r="45" spans="1:8" x14ac:dyDescent="0.25">
      <c r="G45" s="11"/>
      <c r="H45" s="11"/>
    </row>
    <row r="48" spans="1:8" s="8" customFormat="1" ht="12.75" x14ac:dyDescent="0.2">
      <c r="C48" s="9"/>
      <c r="E48" s="10"/>
      <c r="F48" s="11"/>
      <c r="G48" s="11"/>
      <c r="H48" s="11"/>
    </row>
  </sheetData>
  <mergeCells count="23">
    <mergeCell ref="D31:H31"/>
    <mergeCell ref="A33:E33"/>
    <mergeCell ref="A35:E35"/>
    <mergeCell ref="F14:F16"/>
    <mergeCell ref="G14:G16"/>
    <mergeCell ref="H14:H16"/>
    <mergeCell ref="A17:H17"/>
    <mergeCell ref="A21:H21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G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52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.140625" style="9" customWidth="1"/>
    <col min="9" max="9" width="9" style="9" customWidth="1"/>
    <col min="10" max="250" width="9.140625" style="9" customWidth="1"/>
    <col min="251" max="251" width="3.85546875" style="9" customWidth="1"/>
    <col min="252" max="252" width="24.28515625" style="9" customWidth="1"/>
    <col min="253" max="253" width="13.140625" style="9" customWidth="1"/>
    <col min="254" max="254" width="16" style="9" customWidth="1"/>
    <col min="255" max="255" width="12.42578125" style="9" customWidth="1"/>
    <col min="256" max="256" width="15" style="9" customWidth="1"/>
    <col min="257" max="257" width="16" style="9" customWidth="1"/>
    <col min="258" max="258" width="9.140625" style="9" customWidth="1"/>
    <col min="259" max="261" width="9" style="9" customWidth="1"/>
    <col min="262" max="506" width="9.140625" style="9" customWidth="1"/>
    <col min="507" max="507" width="3.85546875" style="9" customWidth="1"/>
    <col min="508" max="508" width="24.28515625" style="9" customWidth="1"/>
    <col min="509" max="509" width="13.140625" style="9" customWidth="1"/>
    <col min="510" max="510" width="16" style="9" customWidth="1"/>
    <col min="511" max="511" width="12.42578125" style="9" customWidth="1"/>
    <col min="512" max="512" width="15" style="9" customWidth="1"/>
    <col min="513" max="513" width="16" style="9" customWidth="1"/>
    <col min="514" max="514" width="9.140625" style="9" customWidth="1"/>
    <col min="515" max="517" width="9" style="9" customWidth="1"/>
    <col min="518" max="762" width="9.140625" style="9" customWidth="1"/>
    <col min="763" max="763" width="3.85546875" style="9" customWidth="1"/>
    <col min="764" max="764" width="24.28515625" style="9" customWidth="1"/>
    <col min="765" max="765" width="13.140625" style="9" customWidth="1"/>
    <col min="766" max="766" width="16" style="9" customWidth="1"/>
    <col min="767" max="767" width="12.42578125" style="9" customWidth="1"/>
    <col min="768" max="768" width="15" style="9" customWidth="1"/>
    <col min="769" max="769" width="16" style="9" customWidth="1"/>
    <col min="770" max="770" width="9.140625" style="9" customWidth="1"/>
    <col min="771" max="773" width="9" style="9" customWidth="1"/>
    <col min="774" max="1018" width="9.140625" style="9" customWidth="1"/>
    <col min="1019" max="1019" width="3.85546875" style="9" customWidth="1"/>
    <col min="1020" max="1020" width="24.28515625" style="9" customWidth="1"/>
    <col min="1021" max="1022" width="13.140625" style="9" customWidth="1"/>
    <col min="1023" max="1025" width="8.7109375" customWidth="1"/>
  </cols>
  <sheetData>
    <row r="1" spans="1:1024" x14ac:dyDescent="0.25">
      <c r="A1" s="231" t="s">
        <v>0</v>
      </c>
      <c r="B1" s="231"/>
      <c r="C1" s="231"/>
      <c r="D1" s="231"/>
      <c r="G1" s="9" t="s">
        <v>1</v>
      </c>
    </row>
    <row r="2" spans="1:1024" x14ac:dyDescent="0.25">
      <c r="A2" s="231" t="s">
        <v>2</v>
      </c>
      <c r="B2" s="231"/>
      <c r="C2" s="231"/>
      <c r="D2" s="231"/>
      <c r="G2" s="9" t="s">
        <v>3</v>
      </c>
    </row>
    <row r="3" spans="1:1024" x14ac:dyDescent="0.25">
      <c r="A3" s="231" t="s">
        <v>4</v>
      </c>
      <c r="B3" s="231"/>
      <c r="C3" s="231"/>
      <c r="D3" s="231"/>
      <c r="G3" s="9" t="s">
        <v>4</v>
      </c>
    </row>
    <row r="4" spans="1:1024" x14ac:dyDescent="0.25">
      <c r="A4" s="232"/>
      <c r="B4" s="232"/>
      <c r="C4" s="232"/>
      <c r="D4" s="232"/>
      <c r="G4" s="9"/>
    </row>
    <row r="5" spans="1:1024" x14ac:dyDescent="0.25">
      <c r="A5" s="231" t="s">
        <v>5</v>
      </c>
      <c r="B5" s="231"/>
      <c r="C5" s="231"/>
      <c r="D5" s="231"/>
      <c r="G5" s="9" t="s">
        <v>6</v>
      </c>
    </row>
    <row r="6" spans="1:1024" x14ac:dyDescent="0.25">
      <c r="A6" s="231" t="s">
        <v>7</v>
      </c>
      <c r="B6" s="231"/>
      <c r="C6" s="231"/>
      <c r="D6" s="231"/>
      <c r="G6" s="9" t="s">
        <v>7</v>
      </c>
      <c r="AMI6" s="9"/>
      <c r="AMJ6" s="9"/>
    </row>
    <row r="8" spans="1:1024" hidden="1" x14ac:dyDescent="0.25"/>
    <row r="9" spans="1:1024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1024" s="13" customFormat="1" ht="12.75" customHeight="1" x14ac:dyDescent="0.2">
      <c r="A10" s="233" t="s">
        <v>74</v>
      </c>
      <c r="B10" s="233"/>
      <c r="C10" s="233"/>
      <c r="D10" s="233"/>
      <c r="E10" s="233"/>
      <c r="F10" s="233"/>
      <c r="G10" s="233"/>
      <c r="H10" s="233"/>
    </row>
    <row r="11" spans="1:1024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1024" ht="12.75" hidden="1" customHeight="1" x14ac:dyDescent="0.25">
      <c r="A12" s="7"/>
      <c r="B12" s="7"/>
      <c r="C12" s="7"/>
      <c r="D12" s="7"/>
      <c r="E12" s="7"/>
      <c r="F12" s="7"/>
      <c r="G12" s="7"/>
      <c r="H12" s="7"/>
    </row>
    <row r="13" spans="1:1024" ht="12.75" customHeight="1" x14ac:dyDescent="0.25">
      <c r="A13" s="7"/>
      <c r="B13" s="7"/>
      <c r="C13" s="7"/>
      <c r="D13" s="7"/>
      <c r="E13" s="7"/>
      <c r="F13" s="7"/>
      <c r="G13" s="7"/>
    </row>
    <row r="14" spans="1:1024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8" t="s">
        <v>18</v>
      </c>
    </row>
    <row r="15" spans="1:1024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8"/>
    </row>
    <row r="16" spans="1:1024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8"/>
    </row>
    <row r="17" spans="1:11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1" s="8" customFormat="1" ht="21.75" customHeight="1" x14ac:dyDescent="0.2">
      <c r="A18" s="6">
        <v>1</v>
      </c>
      <c r="B18" s="41" t="s">
        <v>75</v>
      </c>
      <c r="C18" s="41" t="s">
        <v>76</v>
      </c>
      <c r="D18" s="6" t="s">
        <v>22</v>
      </c>
      <c r="E18" s="6">
        <v>15</v>
      </c>
      <c r="F18" s="6">
        <v>4.0570000000000004</v>
      </c>
      <c r="G18" s="6" t="s">
        <v>60</v>
      </c>
      <c r="H18" s="6" t="s">
        <v>24</v>
      </c>
      <c r="K18" s="11"/>
    </row>
    <row r="19" spans="1:11" s="8" customFormat="1" ht="25.5" x14ac:dyDescent="0.2">
      <c r="A19" s="6">
        <f>A18+1</f>
        <v>2</v>
      </c>
      <c r="B19" s="6" t="s">
        <v>20</v>
      </c>
      <c r="C19" s="6" t="s">
        <v>77</v>
      </c>
      <c r="D19" s="14" t="s">
        <v>22</v>
      </c>
      <c r="E19" s="15">
        <v>6</v>
      </c>
      <c r="F19" s="16">
        <v>36.786999999999999</v>
      </c>
      <c r="G19" s="15" t="s">
        <v>23</v>
      </c>
      <c r="H19" s="16" t="s">
        <v>24</v>
      </c>
      <c r="K19" s="11"/>
    </row>
    <row r="20" spans="1:11" s="8" customFormat="1" ht="35.25" customHeight="1" x14ac:dyDescent="0.2">
      <c r="A20" s="6">
        <f>A19+1</f>
        <v>3</v>
      </c>
      <c r="B20" s="6" t="s">
        <v>20</v>
      </c>
      <c r="C20" s="6" t="s">
        <v>78</v>
      </c>
      <c r="D20" s="14" t="s">
        <v>22</v>
      </c>
      <c r="E20" s="15">
        <v>6</v>
      </c>
      <c r="F20" s="16">
        <v>36.786999999999999</v>
      </c>
      <c r="G20" s="15" t="s">
        <v>28</v>
      </c>
      <c r="H20" s="16" t="s">
        <v>24</v>
      </c>
      <c r="K20" s="11"/>
    </row>
    <row r="21" spans="1:11" s="8" customFormat="1" ht="63.75" x14ac:dyDescent="0.2">
      <c r="A21" s="6">
        <f>A20+1</f>
        <v>4</v>
      </c>
      <c r="B21" s="6">
        <v>6</v>
      </c>
      <c r="C21" s="6" t="s">
        <v>79</v>
      </c>
      <c r="D21" s="6" t="s">
        <v>22</v>
      </c>
      <c r="E21" s="6">
        <v>15</v>
      </c>
      <c r="F21" s="43">
        <v>98.759</v>
      </c>
      <c r="G21" s="15" t="s">
        <v>38</v>
      </c>
      <c r="H21" s="16" t="s">
        <v>24</v>
      </c>
      <c r="K21" s="11"/>
    </row>
    <row r="22" spans="1:11" s="8" customFormat="1" ht="51" x14ac:dyDescent="0.2">
      <c r="A22" s="6">
        <f>A21+1</f>
        <v>5</v>
      </c>
      <c r="B22" s="6">
        <v>10</v>
      </c>
      <c r="C22" s="6" t="s">
        <v>80</v>
      </c>
      <c r="D22" s="6" t="s">
        <v>55</v>
      </c>
      <c r="E22" s="6">
        <v>1</v>
      </c>
      <c r="F22" s="5">
        <v>195.995</v>
      </c>
      <c r="G22" s="15" t="s">
        <v>38</v>
      </c>
      <c r="H22" s="16" t="s">
        <v>24</v>
      </c>
      <c r="K22" s="11"/>
    </row>
    <row r="23" spans="1:11" s="8" customFormat="1" ht="51" x14ac:dyDescent="0.2">
      <c r="A23" s="6">
        <f>A22+1</f>
        <v>6</v>
      </c>
      <c r="B23" s="39">
        <v>18</v>
      </c>
      <c r="C23" s="39" t="s">
        <v>81</v>
      </c>
      <c r="D23" s="44" t="s">
        <v>22</v>
      </c>
      <c r="E23" s="45">
        <v>120</v>
      </c>
      <c r="F23" s="16">
        <v>351.27499999999998</v>
      </c>
      <c r="G23" s="45" t="s">
        <v>26</v>
      </c>
      <c r="H23" s="16" t="s">
        <v>24</v>
      </c>
      <c r="K23" s="11"/>
    </row>
    <row r="24" spans="1:11" s="8" customFormat="1" ht="12.75" customHeight="1" x14ac:dyDescent="0.2">
      <c r="A24" s="234" t="s">
        <v>32</v>
      </c>
      <c r="B24" s="234"/>
      <c r="C24" s="234"/>
      <c r="D24" s="234"/>
      <c r="E24" s="234"/>
      <c r="F24" s="234"/>
      <c r="G24" s="234"/>
      <c r="H24" s="234"/>
      <c r="K24" s="11"/>
    </row>
    <row r="25" spans="1:11" s="8" customFormat="1" ht="25.5" x14ac:dyDescent="0.2">
      <c r="A25" s="6">
        <f>A22+1</f>
        <v>6</v>
      </c>
      <c r="B25" s="42" t="s">
        <v>82</v>
      </c>
      <c r="C25" s="6" t="s">
        <v>83</v>
      </c>
      <c r="D25" s="14" t="s">
        <v>31</v>
      </c>
      <c r="E25" s="14">
        <v>4</v>
      </c>
      <c r="F25" s="16">
        <v>19.553000000000001</v>
      </c>
      <c r="G25" s="14" t="s">
        <v>23</v>
      </c>
      <c r="H25" s="16" t="s">
        <v>24</v>
      </c>
      <c r="K25" s="11"/>
    </row>
    <row r="26" spans="1:11" s="8" customFormat="1" ht="25.5" x14ac:dyDescent="0.2">
      <c r="A26" s="6">
        <f>A25+1</f>
        <v>7</v>
      </c>
      <c r="B26" s="42" t="s">
        <v>66</v>
      </c>
      <c r="C26" s="6" t="s">
        <v>67</v>
      </c>
      <c r="D26" s="14" t="s">
        <v>31</v>
      </c>
      <c r="E26" s="14">
        <v>13</v>
      </c>
      <c r="F26" s="16">
        <v>71.584000000000003</v>
      </c>
      <c r="G26" s="14" t="s">
        <v>23</v>
      </c>
      <c r="H26" s="16" t="s">
        <v>24</v>
      </c>
      <c r="K26" s="11"/>
    </row>
    <row r="27" spans="1:11" s="8" customFormat="1" ht="12.75" x14ac:dyDescent="0.2">
      <c r="A27" s="6">
        <f>A26+1</f>
        <v>8</v>
      </c>
      <c r="B27" s="42" t="s">
        <v>68</v>
      </c>
      <c r="C27" s="6" t="s">
        <v>69</v>
      </c>
      <c r="D27" s="14" t="s">
        <v>31</v>
      </c>
      <c r="E27" s="6">
        <v>17</v>
      </c>
      <c r="F27" s="5">
        <v>59.02</v>
      </c>
      <c r="G27" s="14" t="s">
        <v>23</v>
      </c>
      <c r="H27" s="16" t="s">
        <v>24</v>
      </c>
      <c r="K27" s="11"/>
    </row>
    <row r="28" spans="1:11" s="8" customFormat="1" ht="12.75" x14ac:dyDescent="0.2">
      <c r="A28" s="6">
        <f>A27+1</f>
        <v>9</v>
      </c>
      <c r="B28" s="42" t="s">
        <v>72</v>
      </c>
      <c r="C28" s="6" t="s">
        <v>73</v>
      </c>
      <c r="D28" s="14" t="s">
        <v>31</v>
      </c>
      <c r="E28" s="6">
        <v>7</v>
      </c>
      <c r="F28" s="5">
        <v>107.30800000000001</v>
      </c>
      <c r="G28" s="14" t="s">
        <v>23</v>
      </c>
      <c r="H28" s="16" t="s">
        <v>24</v>
      </c>
      <c r="K28" s="11"/>
    </row>
    <row r="29" spans="1:11" s="24" customFormat="1" ht="38.25" x14ac:dyDescent="0.25">
      <c r="A29" s="20"/>
      <c r="B29" s="20"/>
      <c r="C29" s="21" t="s">
        <v>56</v>
      </c>
      <c r="D29" s="20"/>
      <c r="E29" s="20"/>
      <c r="F29" s="22">
        <f>SUM(F18:F28)</f>
        <v>981.125</v>
      </c>
      <c r="G29" s="20"/>
      <c r="H29" s="4"/>
      <c r="I29" s="23"/>
    </row>
    <row r="30" spans="1:11" s="24" customFormat="1" ht="38.25" x14ac:dyDescent="0.25">
      <c r="A30" s="20"/>
      <c r="B30" s="20"/>
      <c r="C30" s="6" t="s">
        <v>40</v>
      </c>
      <c r="D30" s="20"/>
      <c r="E30" s="20"/>
      <c r="F30" s="25">
        <v>962.53477999999996</v>
      </c>
      <c r="G30" s="20"/>
      <c r="H30" s="4"/>
      <c r="I30" s="23"/>
    </row>
    <row r="31" spans="1:11" s="24" customFormat="1" ht="25.5" x14ac:dyDescent="0.25">
      <c r="A31" s="20"/>
      <c r="B31" s="20"/>
      <c r="C31" s="3" t="s">
        <v>41</v>
      </c>
      <c r="D31" s="26"/>
      <c r="E31" s="26"/>
      <c r="F31" s="27">
        <f>F30-F29</f>
        <v>-18.590220000000045</v>
      </c>
      <c r="G31" s="20"/>
      <c r="H31" s="4"/>
      <c r="I31" s="23"/>
    </row>
    <row r="32" spans="1:11" s="24" customFormat="1" ht="38.25" x14ac:dyDescent="0.25">
      <c r="A32" s="20"/>
      <c r="B32" s="20"/>
      <c r="C32" s="6" t="s">
        <v>42</v>
      </c>
      <c r="D32" s="20"/>
      <c r="E32" s="226">
        <f>F32/F30</f>
        <v>0.95763539058817182</v>
      </c>
      <c r="F32" s="25">
        <v>921.75737000000004</v>
      </c>
      <c r="G32" s="28"/>
      <c r="H32" s="4"/>
      <c r="I32" s="23"/>
    </row>
    <row r="33" spans="1:9" s="24" customFormat="1" ht="25.5" x14ac:dyDescent="0.25">
      <c r="A33" s="20"/>
      <c r="B33" s="20"/>
      <c r="C33" s="3" t="s">
        <v>43</v>
      </c>
      <c r="D33" s="26"/>
      <c r="E33" s="26"/>
      <c r="F33" s="27">
        <f>F32-F29</f>
        <v>-59.367629999999963</v>
      </c>
      <c r="G33" s="20"/>
      <c r="H33" s="4"/>
      <c r="I33" s="23"/>
    </row>
    <row r="34" spans="1:9" s="24" customFormat="1" ht="29.25" customHeight="1" x14ac:dyDescent="0.25">
      <c r="A34" s="20"/>
      <c r="B34" s="20"/>
      <c r="C34" s="3" t="s">
        <v>44</v>
      </c>
      <c r="D34" s="235" t="str">
        <f>IF(F29&gt;F30,"В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4" s="235"/>
      <c r="F34" s="235"/>
      <c r="G34" s="235"/>
      <c r="H34" s="235"/>
      <c r="I34" s="23"/>
    </row>
    <row r="35" spans="1:9" s="24" customFormat="1" ht="12.75" x14ac:dyDescent="0.25">
      <c r="A35" s="29"/>
      <c r="B35" s="29"/>
      <c r="C35" s="46"/>
      <c r="D35" s="29"/>
      <c r="E35" s="23"/>
      <c r="F35" s="23"/>
      <c r="G35" s="47"/>
    </row>
    <row r="36" spans="1:9" s="24" customFormat="1" ht="12.75" hidden="1" x14ac:dyDescent="0.25">
      <c r="A36" s="29"/>
      <c r="B36" s="29"/>
      <c r="C36" s="46"/>
      <c r="D36" s="29"/>
      <c r="E36" s="23"/>
      <c r="F36" s="23"/>
      <c r="G36" s="47"/>
    </row>
    <row r="37" spans="1:9" ht="26.25" customHeight="1" x14ac:dyDescent="0.25">
      <c r="A37" s="236" t="s">
        <v>45</v>
      </c>
      <c r="B37" s="236"/>
      <c r="C37" s="236"/>
      <c r="D37" s="236"/>
      <c r="E37" s="236"/>
      <c r="F37" s="34"/>
      <c r="G37" s="34"/>
      <c r="H37" s="35" t="s">
        <v>46</v>
      </c>
    </row>
    <row r="38" spans="1:9" x14ac:dyDescent="0.25">
      <c r="G38" s="11"/>
      <c r="H38" s="11"/>
    </row>
    <row r="39" spans="1:9" ht="36" customHeight="1" x14ac:dyDescent="0.25">
      <c r="A39" s="236" t="s">
        <v>47</v>
      </c>
      <c r="B39" s="236"/>
      <c r="C39" s="236"/>
      <c r="D39" s="236"/>
      <c r="E39" s="236"/>
      <c r="F39" s="36"/>
      <c r="G39" s="36"/>
      <c r="H39" s="37" t="s">
        <v>48</v>
      </c>
    </row>
    <row r="40" spans="1:9" x14ac:dyDescent="0.25">
      <c r="A40" s="24"/>
      <c r="B40" s="24" t="s">
        <v>49</v>
      </c>
      <c r="C40" s="37" t="s">
        <v>50</v>
      </c>
      <c r="D40" s="38"/>
      <c r="E40" s="38"/>
      <c r="F40" s="38"/>
      <c r="G40" s="38"/>
      <c r="H40" s="24"/>
    </row>
    <row r="41" spans="1:9" x14ac:dyDescent="0.25">
      <c r="G41" s="11"/>
    </row>
    <row r="42" spans="1:9" x14ac:dyDescent="0.25">
      <c r="C42" s="35"/>
    </row>
    <row r="43" spans="1:9" x14ac:dyDescent="0.25">
      <c r="G43" s="11"/>
    </row>
    <row r="44" spans="1:9" x14ac:dyDescent="0.25">
      <c r="G44" s="11"/>
    </row>
    <row r="45" spans="1:9" x14ac:dyDescent="0.25">
      <c r="G45" s="11"/>
    </row>
    <row r="46" spans="1:9" x14ac:dyDescent="0.25">
      <c r="G46" s="11"/>
    </row>
    <row r="47" spans="1:9" x14ac:dyDescent="0.25">
      <c r="G47" s="11"/>
    </row>
    <row r="48" spans="1:9" x14ac:dyDescent="0.25">
      <c r="G48" s="11"/>
    </row>
    <row r="49" spans="3:7" x14ac:dyDescent="0.25">
      <c r="G49" s="11"/>
    </row>
    <row r="52" spans="3:7" s="8" customFormat="1" ht="12.75" x14ac:dyDescent="0.2">
      <c r="C52" s="9"/>
      <c r="E52" s="10"/>
      <c r="F52" s="11"/>
      <c r="G52" s="11"/>
    </row>
  </sheetData>
  <mergeCells count="22">
    <mergeCell ref="A17:H17"/>
    <mergeCell ref="A24:H24"/>
    <mergeCell ref="D34:H34"/>
    <mergeCell ref="A37:E37"/>
    <mergeCell ref="A39:E39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7.85546875" style="10" customWidth="1"/>
    <col min="6" max="6" width="12.42578125" style="11" customWidth="1"/>
    <col min="7" max="7" width="15" style="8" customWidth="1"/>
    <col min="8" max="8" width="17.28515625" style="9" customWidth="1"/>
    <col min="9" max="9" width="9" style="9" customWidth="1"/>
    <col min="10" max="254" width="9.140625" style="9" customWidth="1"/>
    <col min="255" max="255" width="3.85546875" style="9" customWidth="1"/>
    <col min="256" max="256" width="24.28515625" style="9" customWidth="1"/>
    <col min="257" max="257" width="13.140625" style="9" customWidth="1"/>
    <col min="258" max="258" width="16" style="9" customWidth="1"/>
    <col min="259" max="259" width="12.42578125" style="9" customWidth="1"/>
    <col min="260" max="260" width="15" style="9" customWidth="1"/>
    <col min="261" max="261" width="16" style="9" customWidth="1"/>
    <col min="262" max="262" width="9.140625" style="9" customWidth="1"/>
    <col min="263" max="265" width="9" style="9" customWidth="1"/>
    <col min="266" max="510" width="9.140625" style="9" customWidth="1"/>
    <col min="511" max="511" width="3.85546875" style="9" customWidth="1"/>
    <col min="512" max="512" width="24.28515625" style="9" customWidth="1"/>
    <col min="513" max="513" width="13.140625" style="9" customWidth="1"/>
    <col min="514" max="514" width="16" style="9" customWidth="1"/>
    <col min="515" max="515" width="12.42578125" style="9" customWidth="1"/>
    <col min="516" max="516" width="15" style="9" customWidth="1"/>
    <col min="517" max="517" width="16" style="9" customWidth="1"/>
    <col min="518" max="518" width="9.140625" style="9" customWidth="1"/>
    <col min="519" max="521" width="9" style="9" customWidth="1"/>
    <col min="522" max="766" width="9.140625" style="9" customWidth="1"/>
    <col min="767" max="767" width="3.85546875" style="9" customWidth="1"/>
    <col min="768" max="768" width="24.28515625" style="9" customWidth="1"/>
    <col min="769" max="769" width="13.140625" style="9" customWidth="1"/>
    <col min="770" max="770" width="16" style="9" customWidth="1"/>
    <col min="771" max="771" width="12.42578125" style="9" customWidth="1"/>
    <col min="772" max="772" width="15" style="9" customWidth="1"/>
    <col min="773" max="773" width="16" style="9" customWidth="1"/>
    <col min="774" max="774" width="9.140625" style="9" customWidth="1"/>
    <col min="775" max="777" width="9" style="9" customWidth="1"/>
    <col min="778" max="1022" width="9.140625" style="9" customWidth="1"/>
    <col min="1023" max="1023" width="3.85546875" style="9" customWidth="1"/>
    <col min="1024" max="1025" width="24.28515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</row>
    <row r="2" spans="1:8" x14ac:dyDescent="0.25">
      <c r="A2" s="231" t="s">
        <v>2</v>
      </c>
      <c r="B2" s="231"/>
      <c r="C2" s="231"/>
      <c r="D2" s="231"/>
      <c r="G2" s="9" t="s">
        <v>3</v>
      </c>
    </row>
    <row r="3" spans="1:8" x14ac:dyDescent="0.25">
      <c r="A3" s="231" t="s">
        <v>4</v>
      </c>
      <c r="B3" s="231"/>
      <c r="C3" s="231"/>
      <c r="D3" s="231"/>
      <c r="G3" s="9" t="s">
        <v>4</v>
      </c>
    </row>
    <row r="4" spans="1:8" x14ac:dyDescent="0.25">
      <c r="A4" s="232"/>
      <c r="B4" s="232"/>
      <c r="C4" s="232"/>
      <c r="D4" s="232"/>
      <c r="G4" s="9"/>
    </row>
    <row r="5" spans="1:8" x14ac:dyDescent="0.25">
      <c r="A5" s="231" t="s">
        <v>5</v>
      </c>
      <c r="B5" s="231"/>
      <c r="C5" s="231"/>
      <c r="D5" s="231"/>
      <c r="G5" s="9" t="s">
        <v>6</v>
      </c>
    </row>
    <row r="6" spans="1:8" x14ac:dyDescent="0.25">
      <c r="A6" s="231" t="s">
        <v>7</v>
      </c>
      <c r="B6" s="231"/>
      <c r="C6" s="231"/>
      <c r="D6" s="231"/>
      <c r="G6" s="9" t="s">
        <v>7</v>
      </c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84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</row>
    <row r="13" spans="1:8" x14ac:dyDescent="0.25">
      <c r="A13" s="232"/>
      <c r="B13" s="232"/>
      <c r="C13" s="232"/>
      <c r="D13" s="232"/>
      <c r="E13" s="232"/>
      <c r="F13" s="232"/>
      <c r="G13" s="232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8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8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8"/>
    </row>
    <row r="17" spans="1:9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9" s="8" customFormat="1" ht="29.25" customHeight="1" x14ac:dyDescent="0.2">
      <c r="A18" s="6">
        <v>1</v>
      </c>
      <c r="B18" s="41" t="s">
        <v>75</v>
      </c>
      <c r="C18" s="41" t="s">
        <v>76</v>
      </c>
      <c r="D18" s="6" t="s">
        <v>22</v>
      </c>
      <c r="E18" s="6">
        <v>55</v>
      </c>
      <c r="F18" s="6">
        <v>237.09</v>
      </c>
      <c r="G18" s="6" t="s">
        <v>26</v>
      </c>
      <c r="H18" s="6" t="s">
        <v>24</v>
      </c>
    </row>
    <row r="19" spans="1:9" s="24" customFormat="1" ht="38.25" x14ac:dyDescent="0.25">
      <c r="A19" s="20"/>
      <c r="B19" s="20"/>
      <c r="C19" s="21" t="s">
        <v>56</v>
      </c>
      <c r="D19" s="20"/>
      <c r="E19" s="20"/>
      <c r="F19" s="22">
        <f>SUM(F18:F18)</f>
        <v>237.09</v>
      </c>
      <c r="G19" s="20"/>
      <c r="H19" s="4"/>
      <c r="I19" s="23"/>
    </row>
    <row r="20" spans="1:9" s="24" customFormat="1" ht="38.25" x14ac:dyDescent="0.25">
      <c r="A20" s="20"/>
      <c r="B20" s="20"/>
      <c r="C20" s="6" t="s">
        <v>40</v>
      </c>
      <c r="D20" s="20"/>
      <c r="E20" s="20"/>
      <c r="F20" s="25">
        <v>170.00265999999999</v>
      </c>
      <c r="G20" s="20"/>
      <c r="H20" s="4"/>
    </row>
    <row r="21" spans="1:9" s="24" customFormat="1" ht="25.5" x14ac:dyDescent="0.25">
      <c r="A21" s="20"/>
      <c r="B21" s="20"/>
      <c r="C21" s="3" t="s">
        <v>41</v>
      </c>
      <c r="D21" s="26"/>
      <c r="E21" s="26"/>
      <c r="F21" s="27">
        <f>F20-F19</f>
        <v>-67.087340000000012</v>
      </c>
      <c r="G21" s="20"/>
      <c r="H21" s="4"/>
    </row>
    <row r="22" spans="1:9" s="24" customFormat="1" ht="38.25" x14ac:dyDescent="0.25">
      <c r="A22" s="20"/>
      <c r="B22" s="20"/>
      <c r="C22" s="6" t="s">
        <v>42</v>
      </c>
      <c r="D22" s="20"/>
      <c r="E22" s="226">
        <f>F22/F20</f>
        <v>0.9993396573912432</v>
      </c>
      <c r="F22" s="25">
        <v>169.8904</v>
      </c>
      <c r="G22" s="28"/>
      <c r="H22" s="4"/>
    </row>
    <row r="23" spans="1:9" s="24" customFormat="1" ht="25.5" x14ac:dyDescent="0.25">
      <c r="A23" s="20"/>
      <c r="B23" s="20"/>
      <c r="C23" s="3" t="s">
        <v>43</v>
      </c>
      <c r="D23" s="26"/>
      <c r="E23" s="26"/>
      <c r="F23" s="27">
        <f>F22-F19</f>
        <v>-67.199600000000004</v>
      </c>
      <c r="G23" s="20"/>
      <c r="H23" s="4"/>
    </row>
    <row r="24" spans="1:9" s="24" customFormat="1" ht="30" customHeight="1" x14ac:dyDescent="0.25">
      <c r="A24" s="20"/>
      <c r="B24" s="20"/>
      <c r="C24" s="3" t="s">
        <v>44</v>
      </c>
      <c r="D24" s="235" t="str">
        <f>IF(F19&gt;F20,"В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24" s="235"/>
      <c r="F24" s="235"/>
      <c r="G24" s="235"/>
      <c r="H24" s="235"/>
    </row>
    <row r="25" spans="1:9" x14ac:dyDescent="0.25">
      <c r="A25" s="29"/>
      <c r="B25" s="29"/>
      <c r="C25" s="46"/>
      <c r="D25" s="29"/>
      <c r="E25" s="23"/>
      <c r="F25" s="23"/>
      <c r="G25" s="46"/>
      <c r="H25" s="46"/>
    </row>
    <row r="26" spans="1:9" x14ac:dyDescent="0.25">
      <c r="A26" s="29"/>
      <c r="B26" s="29"/>
      <c r="C26" s="46"/>
      <c r="D26" s="29"/>
      <c r="E26" s="23"/>
      <c r="F26" s="23"/>
      <c r="G26" s="46"/>
      <c r="H26" s="46"/>
    </row>
    <row r="27" spans="1:9" x14ac:dyDescent="0.25">
      <c r="A27" s="29"/>
      <c r="B27" s="29"/>
      <c r="C27" s="46"/>
      <c r="D27" s="29"/>
      <c r="E27" s="23"/>
      <c r="F27" s="23"/>
      <c r="G27" s="46"/>
      <c r="H27" s="46"/>
    </row>
    <row r="28" spans="1:9" ht="35.25" customHeight="1" x14ac:dyDescent="0.25">
      <c r="A28" s="236" t="s">
        <v>45</v>
      </c>
      <c r="B28" s="236"/>
      <c r="C28" s="236"/>
      <c r="D28" s="236"/>
      <c r="E28" s="236"/>
      <c r="F28" s="34" t="s">
        <v>85</v>
      </c>
      <c r="G28" s="34"/>
      <c r="H28" s="35" t="s">
        <v>46</v>
      </c>
    </row>
    <row r="29" spans="1:9" x14ac:dyDescent="0.25">
      <c r="G29" s="11"/>
      <c r="H29" s="11"/>
    </row>
    <row r="30" spans="1:9" ht="29.25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9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9" x14ac:dyDescent="0.25">
      <c r="G32" s="11"/>
    </row>
    <row r="33" spans="3:7" x14ac:dyDescent="0.25">
      <c r="C33" s="35"/>
    </row>
    <row r="34" spans="3:7" x14ac:dyDescent="0.25">
      <c r="G34" s="11"/>
    </row>
    <row r="35" spans="3:7" x14ac:dyDescent="0.25">
      <c r="G35" s="11"/>
    </row>
    <row r="36" spans="3:7" x14ac:dyDescent="0.25">
      <c r="G36" s="11"/>
    </row>
    <row r="37" spans="3:7" x14ac:dyDescent="0.25">
      <c r="G37" s="11"/>
    </row>
    <row r="38" spans="3:7" x14ac:dyDescent="0.25">
      <c r="G38" s="11"/>
    </row>
    <row r="39" spans="3:7" x14ac:dyDescent="0.25">
      <c r="G39" s="11"/>
    </row>
    <row r="40" spans="3:7" x14ac:dyDescent="0.25">
      <c r="G40" s="11"/>
    </row>
    <row r="43" spans="3:7" s="8" customFormat="1" ht="12.75" x14ac:dyDescent="0.2">
      <c r="C43" s="9"/>
      <c r="E43" s="10"/>
      <c r="F43" s="11"/>
      <c r="G43" s="11"/>
    </row>
  </sheetData>
  <mergeCells count="22">
    <mergeCell ref="A28:E28"/>
    <mergeCell ref="A30:E30"/>
    <mergeCell ref="F14:F16"/>
    <mergeCell ref="G14:G16"/>
    <mergeCell ref="H14:H16"/>
    <mergeCell ref="A17:H17"/>
    <mergeCell ref="D24:H24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G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49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2.5703125" style="9" customWidth="1"/>
    <col min="9" max="253" width="9.140625" style="9" customWidth="1"/>
    <col min="254" max="254" width="3.85546875" style="9" customWidth="1"/>
    <col min="255" max="255" width="24.28515625" style="9" customWidth="1"/>
    <col min="256" max="256" width="13.140625" style="9" customWidth="1"/>
    <col min="257" max="257" width="16" style="9" customWidth="1"/>
    <col min="258" max="258" width="12.42578125" style="9" customWidth="1"/>
    <col min="259" max="259" width="15" style="9" customWidth="1"/>
    <col min="260" max="260" width="16" style="9" customWidth="1"/>
    <col min="261" max="261" width="9.140625" style="9" customWidth="1"/>
    <col min="262" max="264" width="9" style="9" customWidth="1"/>
    <col min="265" max="509" width="9.140625" style="9" customWidth="1"/>
    <col min="510" max="510" width="3.85546875" style="9" customWidth="1"/>
    <col min="511" max="511" width="24.28515625" style="9" customWidth="1"/>
    <col min="512" max="512" width="13.140625" style="9" customWidth="1"/>
    <col min="513" max="513" width="16" style="9" customWidth="1"/>
    <col min="514" max="514" width="12.42578125" style="9" customWidth="1"/>
    <col min="515" max="515" width="15" style="9" customWidth="1"/>
    <col min="516" max="516" width="16" style="9" customWidth="1"/>
    <col min="517" max="517" width="9.140625" style="9" customWidth="1"/>
    <col min="518" max="520" width="9" style="9" customWidth="1"/>
    <col min="521" max="765" width="9.140625" style="9" customWidth="1"/>
    <col min="766" max="766" width="3.85546875" style="9" customWidth="1"/>
    <col min="767" max="767" width="24.28515625" style="9" customWidth="1"/>
    <col min="768" max="768" width="13.140625" style="9" customWidth="1"/>
    <col min="769" max="769" width="16" style="9" customWidth="1"/>
    <col min="770" max="770" width="12.42578125" style="9" customWidth="1"/>
    <col min="771" max="771" width="15" style="9" customWidth="1"/>
    <col min="772" max="772" width="16" style="9" customWidth="1"/>
    <col min="773" max="773" width="9.140625" style="9" customWidth="1"/>
    <col min="774" max="776" width="9" style="9" customWidth="1"/>
    <col min="777" max="1021" width="9.140625" style="9" customWidth="1"/>
    <col min="1022" max="1022" width="3.85546875" style="9" customWidth="1"/>
    <col min="1023" max="1023" width="24.28515625" style="9" customWidth="1"/>
    <col min="1024" max="1025" width="13.14062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</row>
    <row r="2" spans="1:8" x14ac:dyDescent="0.25">
      <c r="A2" s="231" t="s">
        <v>2</v>
      </c>
      <c r="B2" s="231"/>
      <c r="C2" s="231"/>
      <c r="D2" s="231"/>
      <c r="G2" s="9" t="s">
        <v>3</v>
      </c>
    </row>
    <row r="3" spans="1:8" x14ac:dyDescent="0.25">
      <c r="A3" s="231" t="s">
        <v>4</v>
      </c>
      <c r="B3" s="231"/>
      <c r="C3" s="231"/>
      <c r="D3" s="231"/>
      <c r="G3" s="9" t="s">
        <v>4</v>
      </c>
    </row>
    <row r="4" spans="1:8" x14ac:dyDescent="0.25">
      <c r="A4" s="232"/>
      <c r="B4" s="232"/>
      <c r="C4" s="232"/>
      <c r="D4" s="232"/>
      <c r="G4" s="9"/>
    </row>
    <row r="5" spans="1:8" x14ac:dyDescent="0.25">
      <c r="A5" s="231" t="s">
        <v>5</v>
      </c>
      <c r="B5" s="231"/>
      <c r="C5" s="231"/>
      <c r="D5" s="231"/>
      <c r="G5" s="9" t="s">
        <v>86</v>
      </c>
    </row>
    <row r="6" spans="1:8" x14ac:dyDescent="0.25">
      <c r="A6" s="231" t="s">
        <v>7</v>
      </c>
      <c r="B6" s="231"/>
      <c r="C6" s="231"/>
      <c r="D6" s="231"/>
      <c r="G6" s="9" t="s">
        <v>7</v>
      </c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87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</row>
    <row r="13" spans="1:8" x14ac:dyDescent="0.25">
      <c r="A13" s="239"/>
      <c r="B13" s="239"/>
      <c r="C13" s="239"/>
      <c r="D13" s="239"/>
      <c r="E13" s="239"/>
      <c r="F13" s="239"/>
      <c r="G13" s="239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8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8" s="8" customFormat="1" ht="25.5" customHeight="1" x14ac:dyDescent="0.2">
      <c r="A18" s="6">
        <v>1</v>
      </c>
      <c r="B18" s="41" t="s">
        <v>75</v>
      </c>
      <c r="C18" s="41" t="s">
        <v>76</v>
      </c>
      <c r="D18" s="6" t="s">
        <v>22</v>
      </c>
      <c r="E18" s="6">
        <v>160</v>
      </c>
      <c r="F18" s="6">
        <v>278.185</v>
      </c>
      <c r="G18" s="45" t="s">
        <v>38</v>
      </c>
      <c r="H18" s="16" t="s">
        <v>24</v>
      </c>
    </row>
    <row r="19" spans="1:8" s="8" customFormat="1" ht="25.5" customHeight="1" x14ac:dyDescent="0.2">
      <c r="A19" s="6">
        <f>A18+1</f>
        <v>2</v>
      </c>
      <c r="B19" s="41" t="s">
        <v>75</v>
      </c>
      <c r="C19" s="41" t="s">
        <v>76</v>
      </c>
      <c r="D19" s="6" t="s">
        <v>22</v>
      </c>
      <c r="E19" s="6">
        <v>15</v>
      </c>
      <c r="F19" s="6">
        <v>23.548999999999999</v>
      </c>
      <c r="G19" s="45" t="s">
        <v>60</v>
      </c>
      <c r="H19" s="16" t="s">
        <v>24</v>
      </c>
    </row>
    <row r="20" spans="1:8" s="8" customFormat="1" ht="38.25" x14ac:dyDescent="0.2">
      <c r="A20" s="6">
        <f>A19+1</f>
        <v>3</v>
      </c>
      <c r="B20" s="41" t="s">
        <v>88</v>
      </c>
      <c r="C20" s="41" t="s">
        <v>89</v>
      </c>
      <c r="D20" s="6" t="s">
        <v>22</v>
      </c>
      <c r="E20" s="6">
        <v>6</v>
      </c>
      <c r="F20" s="6">
        <v>39.32</v>
      </c>
      <c r="G20" s="45" t="s">
        <v>60</v>
      </c>
      <c r="H20" s="16" t="s">
        <v>24</v>
      </c>
    </row>
    <row r="21" spans="1:8" s="8" customFormat="1" ht="38.25" x14ac:dyDescent="0.2">
      <c r="A21" s="6">
        <f>A20+1</f>
        <v>4</v>
      </c>
      <c r="B21" s="6" t="s">
        <v>29</v>
      </c>
      <c r="C21" s="6" t="s">
        <v>90</v>
      </c>
      <c r="D21" s="14" t="s">
        <v>31</v>
      </c>
      <c r="E21" s="15">
        <v>40</v>
      </c>
      <c r="F21" s="16">
        <v>46.459000000000003</v>
      </c>
      <c r="G21" s="15" t="s">
        <v>23</v>
      </c>
      <c r="H21" s="16" t="s">
        <v>24</v>
      </c>
    </row>
    <row r="22" spans="1:8" s="8" customFormat="1" ht="25.5" x14ac:dyDescent="0.2">
      <c r="A22" s="6">
        <f>A21+1</f>
        <v>5</v>
      </c>
      <c r="B22" s="48">
        <v>4</v>
      </c>
      <c r="C22" s="39" t="s">
        <v>91</v>
      </c>
      <c r="D22" s="44" t="s">
        <v>22</v>
      </c>
      <c r="E22" s="45">
        <v>93</v>
      </c>
      <c r="F22" s="49">
        <v>251.02099999999999</v>
      </c>
      <c r="G22" s="50" t="s">
        <v>92</v>
      </c>
      <c r="H22" s="51" t="s">
        <v>24</v>
      </c>
    </row>
    <row r="23" spans="1:8" s="8" customFormat="1" ht="38.25" x14ac:dyDescent="0.2">
      <c r="A23" s="6">
        <f>A22+1</f>
        <v>6</v>
      </c>
      <c r="B23" s="39">
        <v>12</v>
      </c>
      <c r="C23" s="39" t="s">
        <v>93</v>
      </c>
      <c r="D23" s="44" t="s">
        <v>55</v>
      </c>
      <c r="E23" s="45">
        <v>8</v>
      </c>
      <c r="F23" s="51">
        <v>266.303</v>
      </c>
      <c r="G23" s="50" t="s">
        <v>92</v>
      </c>
      <c r="H23" s="51" t="s">
        <v>24</v>
      </c>
    </row>
    <row r="24" spans="1:8" s="8" customFormat="1" ht="12.75" customHeight="1" x14ac:dyDescent="0.2">
      <c r="A24" s="234" t="s">
        <v>94</v>
      </c>
      <c r="B24" s="234"/>
      <c r="C24" s="234"/>
      <c r="D24" s="234"/>
      <c r="E24" s="234"/>
      <c r="F24" s="234"/>
      <c r="G24" s="234"/>
      <c r="H24" s="234"/>
    </row>
    <row r="25" spans="1:8" s="8" customFormat="1" ht="25.5" x14ac:dyDescent="0.2">
      <c r="A25" s="6">
        <f>A23+1</f>
        <v>7</v>
      </c>
      <c r="B25" s="6">
        <v>24</v>
      </c>
      <c r="C25" s="6" t="s">
        <v>95</v>
      </c>
      <c r="D25" s="6" t="s">
        <v>55</v>
      </c>
      <c r="E25" s="6">
        <v>7</v>
      </c>
      <c r="F25" s="5">
        <v>26.449000000000002</v>
      </c>
      <c r="G25" s="15" t="s">
        <v>35</v>
      </c>
      <c r="H25" s="16" t="s">
        <v>24</v>
      </c>
    </row>
    <row r="26" spans="1:8" s="24" customFormat="1" ht="38.25" x14ac:dyDescent="0.25">
      <c r="A26" s="20"/>
      <c r="B26" s="20"/>
      <c r="C26" s="21" t="s">
        <v>56</v>
      </c>
      <c r="D26" s="20"/>
      <c r="E26" s="20"/>
      <c r="F26" s="22">
        <f>SUM(F18:F25)</f>
        <v>931.28599999999994</v>
      </c>
      <c r="G26" s="20"/>
      <c r="H26" s="25"/>
    </row>
    <row r="27" spans="1:8" s="24" customFormat="1" ht="38.25" x14ac:dyDescent="0.25">
      <c r="A27" s="20"/>
      <c r="B27" s="20"/>
      <c r="C27" s="6" t="s">
        <v>40</v>
      </c>
      <c r="D27" s="20"/>
      <c r="E27" s="20"/>
      <c r="F27" s="25">
        <v>434.45697999999999</v>
      </c>
      <c r="G27" s="20"/>
      <c r="H27" s="4"/>
    </row>
    <row r="28" spans="1:8" s="24" customFormat="1" ht="25.5" x14ac:dyDescent="0.25">
      <c r="A28" s="20"/>
      <c r="B28" s="20"/>
      <c r="C28" s="3" t="s">
        <v>41</v>
      </c>
      <c r="D28" s="26"/>
      <c r="E28" s="26"/>
      <c r="F28" s="27">
        <f>F27-F26</f>
        <v>-496.82901999999996</v>
      </c>
      <c r="G28" s="20"/>
      <c r="H28" s="4"/>
    </row>
    <row r="29" spans="1:8" s="24" customFormat="1" ht="38.25" x14ac:dyDescent="0.25">
      <c r="A29" s="20"/>
      <c r="B29" s="20"/>
      <c r="C29" s="6" t="s">
        <v>42</v>
      </c>
      <c r="D29" s="20"/>
      <c r="E29" s="226">
        <f>F29/F27</f>
        <v>0.97220403732493843</v>
      </c>
      <c r="F29" s="25">
        <v>422.38083</v>
      </c>
      <c r="G29" s="28"/>
      <c r="H29" s="4"/>
    </row>
    <row r="30" spans="1:8" s="24" customFormat="1" ht="25.5" x14ac:dyDescent="0.25">
      <c r="A30" s="20"/>
      <c r="B30" s="20"/>
      <c r="C30" s="3" t="s">
        <v>43</v>
      </c>
      <c r="D30" s="26"/>
      <c r="E30" s="26"/>
      <c r="F30" s="27">
        <f>F29-F26</f>
        <v>-508.90516999999994</v>
      </c>
      <c r="G30" s="20"/>
      <c r="H30" s="4"/>
    </row>
    <row r="31" spans="1:8" s="24" customFormat="1" ht="29.25" customHeight="1" x14ac:dyDescent="0.25">
      <c r="A31" s="20"/>
      <c r="B31" s="20"/>
      <c r="C31" s="3" t="s">
        <v>44</v>
      </c>
      <c r="D31" s="235" t="str">
        <f>IF(F26&gt;F27,"В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бульшую сумму чем насисленно, так как предыдущем году(ах) было недовыполнение</v>
      </c>
      <c r="E31" s="235"/>
      <c r="F31" s="235"/>
      <c r="G31" s="235"/>
      <c r="H31" s="235"/>
    </row>
    <row r="34" spans="1:8" ht="35.25" customHeight="1" x14ac:dyDescent="0.25">
      <c r="A34" s="236" t="s">
        <v>45</v>
      </c>
      <c r="B34" s="236"/>
      <c r="C34" s="236"/>
      <c r="D34" s="236"/>
      <c r="E34" s="236"/>
      <c r="F34" s="34"/>
      <c r="G34" s="34"/>
      <c r="H34" s="35" t="s">
        <v>46</v>
      </c>
    </row>
    <row r="35" spans="1:8" x14ac:dyDescent="0.25">
      <c r="G35" s="11"/>
      <c r="H35" s="11"/>
    </row>
    <row r="36" spans="1:8" ht="24" customHeight="1" x14ac:dyDescent="0.25">
      <c r="A36" s="236" t="s">
        <v>47</v>
      </c>
      <c r="B36" s="236"/>
      <c r="C36" s="236"/>
      <c r="D36" s="236"/>
      <c r="E36" s="236"/>
      <c r="F36" s="36"/>
      <c r="G36" s="36"/>
      <c r="H36" s="37" t="s">
        <v>48</v>
      </c>
    </row>
    <row r="37" spans="1:8" x14ac:dyDescent="0.25">
      <c r="A37" s="24"/>
      <c r="B37" s="24" t="s">
        <v>49</v>
      </c>
      <c r="C37" s="37" t="s">
        <v>50</v>
      </c>
      <c r="D37" s="38"/>
      <c r="E37" s="38"/>
      <c r="F37" s="38"/>
      <c r="G37" s="38"/>
      <c r="H37" s="24"/>
    </row>
    <row r="38" spans="1:8" x14ac:dyDescent="0.25">
      <c r="G38" s="11"/>
    </row>
    <row r="39" spans="1:8" x14ac:dyDescent="0.25">
      <c r="C39" s="35"/>
    </row>
    <row r="40" spans="1:8" x14ac:dyDescent="0.25">
      <c r="G40" s="11"/>
    </row>
    <row r="41" spans="1:8" x14ac:dyDescent="0.25">
      <c r="G41" s="11"/>
    </row>
    <row r="42" spans="1:8" x14ac:dyDescent="0.25">
      <c r="G42" s="11"/>
    </row>
    <row r="43" spans="1:8" x14ac:dyDescent="0.25">
      <c r="G43" s="11"/>
    </row>
    <row r="44" spans="1:8" x14ac:dyDescent="0.25">
      <c r="G44" s="11"/>
    </row>
    <row r="45" spans="1:8" x14ac:dyDescent="0.25">
      <c r="G45" s="11"/>
    </row>
    <row r="46" spans="1:8" x14ac:dyDescent="0.25">
      <c r="G46" s="11"/>
    </row>
    <row r="49" spans="3:7" s="8" customFormat="1" ht="12.75" x14ac:dyDescent="0.2">
      <c r="C49" s="9"/>
      <c r="E49" s="10"/>
      <c r="F49" s="11"/>
      <c r="G49" s="11"/>
    </row>
  </sheetData>
  <mergeCells count="23">
    <mergeCell ref="D31:H31"/>
    <mergeCell ref="A34:E34"/>
    <mergeCell ref="A36:E36"/>
    <mergeCell ref="F14:F16"/>
    <mergeCell ref="G14:G16"/>
    <mergeCell ref="H14:H16"/>
    <mergeCell ref="A17:H17"/>
    <mergeCell ref="A24:H24"/>
    <mergeCell ref="A14:A16"/>
    <mergeCell ref="B14:B16"/>
    <mergeCell ref="C14:C16"/>
    <mergeCell ref="D14:D16"/>
    <mergeCell ref="E14:E16"/>
    <mergeCell ref="A6:D6"/>
    <mergeCell ref="A9:H9"/>
    <mergeCell ref="A10:H10"/>
    <mergeCell ref="A11:H11"/>
    <mergeCell ref="A13:G13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K43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96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25.5" customHeight="1" x14ac:dyDescent="0.2">
      <c r="A18" s="6">
        <v>1</v>
      </c>
      <c r="B18" s="6" t="s">
        <v>20</v>
      </c>
      <c r="C18" s="6" t="s">
        <v>97</v>
      </c>
      <c r="D18" s="14" t="s">
        <v>22</v>
      </c>
      <c r="E18" s="15">
        <v>6</v>
      </c>
      <c r="F18" s="16">
        <v>36.786999999999999</v>
      </c>
      <c r="G18" s="15" t="s">
        <v>60</v>
      </c>
      <c r="H18" s="16" t="s">
        <v>24</v>
      </c>
    </row>
    <row r="19" spans="1:10" s="8" customFormat="1" ht="25.5" x14ac:dyDescent="0.2">
      <c r="A19" s="6">
        <f>A18+1</f>
        <v>2</v>
      </c>
      <c r="B19" s="48">
        <v>4</v>
      </c>
      <c r="C19" s="39" t="s">
        <v>98</v>
      </c>
      <c r="D19" s="44" t="s">
        <v>22</v>
      </c>
      <c r="E19" s="45">
        <v>97</v>
      </c>
      <c r="F19" s="49">
        <f>173.395*1.6</f>
        <v>277.43200000000002</v>
      </c>
      <c r="G19" s="45" t="s">
        <v>35</v>
      </c>
      <c r="H19" s="39" t="s">
        <v>24</v>
      </c>
    </row>
    <row r="20" spans="1:10" s="24" customFormat="1" ht="38.25" x14ac:dyDescent="0.25">
      <c r="A20" s="20"/>
      <c r="B20" s="20"/>
      <c r="C20" s="21" t="s">
        <v>56</v>
      </c>
      <c r="D20" s="20"/>
      <c r="E20" s="20"/>
      <c r="F20" s="22">
        <f>SUM(F18:F19)</f>
        <v>314.21899999999999</v>
      </c>
      <c r="G20" s="20"/>
      <c r="H20" s="20"/>
      <c r="J20" s="23"/>
    </row>
    <row r="21" spans="1:10" s="24" customFormat="1" ht="38.25" x14ac:dyDescent="0.25">
      <c r="A21" s="20"/>
      <c r="B21" s="20"/>
      <c r="C21" s="6" t="s">
        <v>40</v>
      </c>
      <c r="D21" s="20"/>
      <c r="E21" s="20"/>
      <c r="F21" s="25">
        <v>461.46176000000003</v>
      </c>
      <c r="G21" s="20"/>
      <c r="H21" s="20"/>
    </row>
    <row r="22" spans="1:10" s="24" customFormat="1" ht="25.5" x14ac:dyDescent="0.25">
      <c r="A22" s="20"/>
      <c r="B22" s="20"/>
      <c r="C22" s="3" t="s">
        <v>41</v>
      </c>
      <c r="D22" s="26"/>
      <c r="E22" s="26"/>
      <c r="F22" s="27">
        <f>F21-F20</f>
        <v>147.24276000000003</v>
      </c>
      <c r="G22" s="20"/>
      <c r="H22" s="4"/>
    </row>
    <row r="23" spans="1:10" s="24" customFormat="1" ht="38.25" x14ac:dyDescent="0.25">
      <c r="A23" s="20"/>
      <c r="B23" s="20"/>
      <c r="C23" s="6" t="s">
        <v>42</v>
      </c>
      <c r="D23" s="20"/>
      <c r="E23" s="226">
        <f>F23/F21</f>
        <v>0.95612572534720963</v>
      </c>
      <c r="F23" s="25">
        <v>441.21546000000001</v>
      </c>
      <c r="G23" s="28"/>
      <c r="H23" s="4"/>
    </row>
    <row r="24" spans="1:10" s="24" customFormat="1" ht="25.5" x14ac:dyDescent="0.25">
      <c r="A24" s="20"/>
      <c r="B24" s="20"/>
      <c r="C24" s="3" t="s">
        <v>43</v>
      </c>
      <c r="D24" s="26"/>
      <c r="E24" s="26"/>
      <c r="F24" s="27">
        <f>F23-F20</f>
        <v>126.99646000000001</v>
      </c>
      <c r="G24" s="20"/>
      <c r="H24" s="4"/>
    </row>
    <row r="25" spans="1:10" s="24" customFormat="1" ht="27.75" customHeight="1" x14ac:dyDescent="0.25">
      <c r="A25" s="20"/>
      <c r="B25" s="20"/>
      <c r="C25" s="3" t="s">
        <v>44</v>
      </c>
      <c r="D25" s="235" t="str">
        <f>IF(F20&gt;F21,"В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5" s="235"/>
      <c r="F25" s="235"/>
      <c r="G25" s="235"/>
      <c r="H25" s="235"/>
    </row>
    <row r="28" spans="1:10" ht="35.25" customHeight="1" x14ac:dyDescent="0.25">
      <c r="A28" s="236" t="s">
        <v>45</v>
      </c>
      <c r="B28" s="236"/>
      <c r="C28" s="236"/>
      <c r="D28" s="236"/>
      <c r="E28" s="236"/>
      <c r="F28" s="34"/>
      <c r="G28" s="34"/>
      <c r="H28" s="35" t="s">
        <v>46</v>
      </c>
    </row>
    <row r="29" spans="1:10" x14ac:dyDescent="0.25">
      <c r="G29" s="11"/>
      <c r="H29" s="11"/>
    </row>
    <row r="30" spans="1:10" ht="33" customHeight="1" x14ac:dyDescent="0.25">
      <c r="A30" s="236" t="s">
        <v>47</v>
      </c>
      <c r="B30" s="236"/>
      <c r="C30" s="236"/>
      <c r="D30" s="236"/>
      <c r="E30" s="236"/>
      <c r="F30" s="36"/>
      <c r="G30" s="36"/>
      <c r="H30" s="37" t="s">
        <v>48</v>
      </c>
    </row>
    <row r="31" spans="1:10" x14ac:dyDescent="0.25">
      <c r="A31" s="24"/>
      <c r="B31" s="24" t="s">
        <v>49</v>
      </c>
      <c r="C31" s="37" t="s">
        <v>50</v>
      </c>
      <c r="D31" s="38"/>
      <c r="E31" s="38"/>
      <c r="F31" s="38"/>
      <c r="G31" s="38"/>
      <c r="H31" s="24"/>
    </row>
    <row r="32" spans="1:10" x14ac:dyDescent="0.25">
      <c r="G32" s="11"/>
      <c r="H32" s="11"/>
    </row>
    <row r="33" spans="3:8" x14ac:dyDescent="0.25">
      <c r="C33" s="35"/>
      <c r="H33" s="11"/>
    </row>
    <row r="34" spans="3:8" x14ac:dyDescent="0.25">
      <c r="G34" s="11"/>
      <c r="H34" s="11"/>
    </row>
    <row r="35" spans="3:8" x14ac:dyDescent="0.25">
      <c r="G35" s="11"/>
      <c r="H35" s="11"/>
    </row>
    <row r="36" spans="3:8" x14ac:dyDescent="0.25">
      <c r="G36" s="11"/>
      <c r="H36" s="11"/>
    </row>
    <row r="37" spans="3:8" x14ac:dyDescent="0.25">
      <c r="G37" s="11"/>
      <c r="H37" s="11"/>
    </row>
    <row r="38" spans="3:8" x14ac:dyDescent="0.25">
      <c r="G38" s="11"/>
      <c r="H38" s="11"/>
    </row>
    <row r="39" spans="3:8" x14ac:dyDescent="0.25">
      <c r="G39" s="11"/>
      <c r="H39" s="11"/>
    </row>
    <row r="40" spans="3:8" x14ac:dyDescent="0.25">
      <c r="G40" s="11"/>
      <c r="H40" s="11"/>
    </row>
    <row r="43" spans="3:8" s="8" customFormat="1" ht="12.75" x14ac:dyDescent="0.2">
      <c r="C43" s="9"/>
      <c r="E43" s="10"/>
      <c r="F43" s="11"/>
      <c r="G43" s="11"/>
    </row>
  </sheetData>
  <mergeCells count="21">
    <mergeCell ref="A17:H17"/>
    <mergeCell ref="D25:H25"/>
    <mergeCell ref="A28:E28"/>
    <mergeCell ref="A30:E30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K45"/>
  <sheetViews>
    <sheetView zoomScaleNormal="100" workbookViewId="0">
      <selection sqref="A1:D1"/>
    </sheetView>
  </sheetViews>
  <sheetFormatPr defaultRowHeight="15" x14ac:dyDescent="0.25"/>
  <cols>
    <col min="1" max="2" width="5.140625" style="8" customWidth="1"/>
    <col min="3" max="3" width="24.28515625" style="9" customWidth="1"/>
    <col min="4" max="4" width="8.28515625" style="8" customWidth="1"/>
    <col min="5" max="5" width="9.7109375" style="10" customWidth="1"/>
    <col min="6" max="6" width="12.42578125" style="11" customWidth="1"/>
    <col min="7" max="7" width="15" style="8" customWidth="1"/>
    <col min="8" max="8" width="16" style="8" customWidth="1"/>
    <col min="9" max="9" width="9.140625" style="9" customWidth="1"/>
    <col min="10" max="10" width="9" style="9" customWidth="1"/>
    <col min="11" max="255" width="9.140625" style="9" customWidth="1"/>
    <col min="256" max="256" width="3.85546875" style="9" customWidth="1"/>
    <col min="257" max="257" width="24.28515625" style="9" customWidth="1"/>
    <col min="258" max="258" width="13.140625" style="9" customWidth="1"/>
    <col min="259" max="259" width="16" style="9" customWidth="1"/>
    <col min="260" max="260" width="12.42578125" style="9" customWidth="1"/>
    <col min="261" max="261" width="15" style="9" customWidth="1"/>
    <col min="262" max="262" width="16" style="9" customWidth="1"/>
    <col min="263" max="263" width="9.140625" style="9" customWidth="1"/>
    <col min="264" max="266" width="9" style="9" customWidth="1"/>
    <col min="267" max="511" width="9.140625" style="9" customWidth="1"/>
    <col min="512" max="512" width="3.85546875" style="9" customWidth="1"/>
    <col min="513" max="513" width="24.28515625" style="9" customWidth="1"/>
    <col min="514" max="514" width="13.140625" style="9" customWidth="1"/>
    <col min="515" max="515" width="16" style="9" customWidth="1"/>
    <col min="516" max="516" width="12.42578125" style="9" customWidth="1"/>
    <col min="517" max="517" width="15" style="9" customWidth="1"/>
    <col min="518" max="518" width="16" style="9" customWidth="1"/>
    <col min="519" max="519" width="9.140625" style="9" customWidth="1"/>
    <col min="520" max="522" width="9" style="9" customWidth="1"/>
    <col min="523" max="767" width="9.140625" style="9" customWidth="1"/>
    <col min="768" max="768" width="3.85546875" style="9" customWidth="1"/>
    <col min="769" max="769" width="24.28515625" style="9" customWidth="1"/>
    <col min="770" max="770" width="13.140625" style="9" customWidth="1"/>
    <col min="771" max="771" width="16" style="9" customWidth="1"/>
    <col min="772" max="772" width="12.42578125" style="9" customWidth="1"/>
    <col min="773" max="773" width="15" style="9" customWidth="1"/>
    <col min="774" max="774" width="16" style="9" customWidth="1"/>
    <col min="775" max="775" width="9.140625" style="9" customWidth="1"/>
    <col min="776" max="778" width="9" style="9" customWidth="1"/>
    <col min="779" max="1023" width="9.140625" style="9" customWidth="1"/>
    <col min="1024" max="1025" width="3.85546875" style="9" customWidth="1"/>
  </cols>
  <sheetData>
    <row r="1" spans="1:8" x14ac:dyDescent="0.25">
      <c r="A1" s="231" t="s">
        <v>0</v>
      </c>
      <c r="B1" s="231"/>
      <c r="C1" s="231"/>
      <c r="D1" s="231"/>
      <c r="G1" s="9" t="s">
        <v>1</v>
      </c>
      <c r="H1" s="9"/>
    </row>
    <row r="2" spans="1:8" x14ac:dyDescent="0.25">
      <c r="A2" s="231" t="s">
        <v>2</v>
      </c>
      <c r="B2" s="231"/>
      <c r="C2" s="231"/>
      <c r="D2" s="231"/>
      <c r="G2" s="9" t="s">
        <v>3</v>
      </c>
      <c r="H2" s="9"/>
    </row>
    <row r="3" spans="1:8" x14ac:dyDescent="0.25">
      <c r="A3" s="231" t="s">
        <v>4</v>
      </c>
      <c r="B3" s="231"/>
      <c r="C3" s="231"/>
      <c r="D3" s="231"/>
      <c r="G3" s="9" t="s">
        <v>4</v>
      </c>
      <c r="H3" s="9"/>
    </row>
    <row r="4" spans="1:8" x14ac:dyDescent="0.25">
      <c r="A4" s="232"/>
      <c r="B4" s="232"/>
      <c r="C4" s="232"/>
      <c r="D4" s="232"/>
      <c r="G4" s="9"/>
      <c r="H4" s="9"/>
    </row>
    <row r="5" spans="1:8" x14ac:dyDescent="0.25">
      <c r="A5" s="231" t="s">
        <v>5</v>
      </c>
      <c r="B5" s="231"/>
      <c r="C5" s="231"/>
      <c r="D5" s="231"/>
      <c r="G5" s="9" t="s">
        <v>6</v>
      </c>
      <c r="H5" s="9"/>
    </row>
    <row r="6" spans="1:8" x14ac:dyDescent="0.25">
      <c r="A6" s="231" t="s">
        <v>7</v>
      </c>
      <c r="B6" s="231"/>
      <c r="C6" s="231"/>
      <c r="D6" s="231"/>
      <c r="G6" s="9" t="s">
        <v>7</v>
      </c>
      <c r="H6" s="9"/>
    </row>
    <row r="9" spans="1:8" s="12" customFormat="1" ht="12.75" customHeight="1" x14ac:dyDescent="0.2">
      <c r="A9" s="233" t="s">
        <v>8</v>
      </c>
      <c r="B9" s="233"/>
      <c r="C9" s="233"/>
      <c r="D9" s="233"/>
      <c r="E9" s="233"/>
      <c r="F9" s="233"/>
      <c r="G9" s="233"/>
      <c r="H9" s="233"/>
    </row>
    <row r="10" spans="1:8" s="13" customFormat="1" ht="12.75" customHeight="1" x14ac:dyDescent="0.2">
      <c r="A10" s="233" t="s">
        <v>99</v>
      </c>
      <c r="B10" s="233"/>
      <c r="C10" s="233"/>
      <c r="D10" s="233"/>
      <c r="E10" s="233"/>
      <c r="F10" s="233"/>
      <c r="G10" s="233"/>
      <c r="H10" s="233"/>
    </row>
    <row r="11" spans="1:8" ht="12.75" customHeight="1" x14ac:dyDescent="0.25">
      <c r="A11" s="233" t="s">
        <v>10</v>
      </c>
      <c r="B11" s="233"/>
      <c r="C11" s="233"/>
      <c r="D11" s="233"/>
      <c r="E11" s="233"/>
      <c r="F11" s="233"/>
      <c r="G11" s="233"/>
      <c r="H11" s="233"/>
    </row>
    <row r="12" spans="1:8" ht="12.7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8" ht="12.7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8" s="8" customFormat="1" ht="12.75" customHeight="1" x14ac:dyDescent="0.2">
      <c r="A14" s="234" t="s">
        <v>11</v>
      </c>
      <c r="B14" s="234" t="s">
        <v>12</v>
      </c>
      <c r="C14" s="234" t="s">
        <v>13</v>
      </c>
      <c r="D14" s="234" t="s">
        <v>14</v>
      </c>
      <c r="E14" s="234" t="s">
        <v>15</v>
      </c>
      <c r="F14" s="237" t="s">
        <v>16</v>
      </c>
      <c r="G14" s="234" t="s">
        <v>17</v>
      </c>
      <c r="H14" s="234" t="s">
        <v>18</v>
      </c>
    </row>
    <row r="15" spans="1:8" s="8" customFormat="1" ht="6.75" customHeight="1" x14ac:dyDescent="0.2">
      <c r="A15" s="234"/>
      <c r="B15" s="234"/>
      <c r="C15" s="234"/>
      <c r="D15" s="234"/>
      <c r="E15" s="234"/>
      <c r="F15" s="237"/>
      <c r="G15" s="234"/>
      <c r="H15" s="234"/>
    </row>
    <row r="16" spans="1:8" s="8" customFormat="1" ht="18" customHeight="1" x14ac:dyDescent="0.2">
      <c r="A16" s="234"/>
      <c r="B16" s="234"/>
      <c r="C16" s="234"/>
      <c r="D16" s="234"/>
      <c r="E16" s="234"/>
      <c r="F16" s="237"/>
      <c r="G16" s="234"/>
      <c r="H16" s="234"/>
    </row>
    <row r="17" spans="1:10" s="8" customFormat="1" ht="12.75" customHeight="1" x14ac:dyDescent="0.2">
      <c r="A17" s="234" t="s">
        <v>19</v>
      </c>
      <c r="B17" s="234"/>
      <c r="C17" s="234"/>
      <c r="D17" s="234"/>
      <c r="E17" s="234"/>
      <c r="F17" s="234"/>
      <c r="G17" s="234"/>
      <c r="H17" s="234"/>
    </row>
    <row r="18" spans="1:10" s="8" customFormat="1" ht="12.75" x14ac:dyDescent="0.2">
      <c r="A18" s="6">
        <v>1</v>
      </c>
      <c r="B18" s="6" t="s">
        <v>75</v>
      </c>
      <c r="C18" s="41" t="s">
        <v>76</v>
      </c>
      <c r="D18" s="6" t="s">
        <v>22</v>
      </c>
      <c r="E18" s="6">
        <v>20</v>
      </c>
      <c r="F18" s="6">
        <v>29.641999999999999</v>
      </c>
      <c r="G18" s="45" t="s">
        <v>28</v>
      </c>
      <c r="H18" s="16" t="s">
        <v>24</v>
      </c>
    </row>
    <row r="19" spans="1:10" s="8" customFormat="1" ht="22.5" customHeight="1" x14ac:dyDescent="0.2">
      <c r="A19" s="6">
        <f>A18+1</f>
        <v>2</v>
      </c>
      <c r="B19" s="6" t="s">
        <v>100</v>
      </c>
      <c r="C19" s="41" t="s">
        <v>101</v>
      </c>
      <c r="D19" s="14" t="s">
        <v>31</v>
      </c>
      <c r="E19" s="6">
        <v>120</v>
      </c>
      <c r="F19" s="6">
        <v>82.953999999999994</v>
      </c>
      <c r="G19" s="45" t="s">
        <v>38</v>
      </c>
      <c r="H19" s="16" t="s">
        <v>24</v>
      </c>
    </row>
    <row r="20" spans="1:10" s="8" customFormat="1" ht="38.25" x14ac:dyDescent="0.2">
      <c r="A20" s="6">
        <f>A19+1</f>
        <v>3</v>
      </c>
      <c r="B20" s="6" t="s">
        <v>29</v>
      </c>
      <c r="C20" s="6" t="s">
        <v>102</v>
      </c>
      <c r="D20" s="14" t="s">
        <v>31</v>
      </c>
      <c r="E20" s="15">
        <v>20</v>
      </c>
      <c r="F20" s="16">
        <v>25.777999999999999</v>
      </c>
      <c r="G20" s="15" t="s">
        <v>23</v>
      </c>
      <c r="H20" s="16" t="s">
        <v>24</v>
      </c>
    </row>
    <row r="21" spans="1:10" s="8" customFormat="1" ht="25.5" x14ac:dyDescent="0.2">
      <c r="A21" s="6">
        <f>A20+1</f>
        <v>4</v>
      </c>
      <c r="B21" s="6" t="s">
        <v>29</v>
      </c>
      <c r="C21" s="41" t="s">
        <v>103</v>
      </c>
      <c r="D21" s="14" t="s">
        <v>31</v>
      </c>
      <c r="E21" s="15">
        <v>100</v>
      </c>
      <c r="F21" s="16">
        <v>19.123000000000001</v>
      </c>
      <c r="G21" s="45" t="s">
        <v>38</v>
      </c>
      <c r="H21" s="16" t="s">
        <v>24</v>
      </c>
    </row>
    <row r="22" spans="1:10" s="8" customFormat="1" ht="25.5" x14ac:dyDescent="0.2">
      <c r="A22" s="6">
        <f>A21+1</f>
        <v>5</v>
      </c>
      <c r="B22" s="41">
        <v>4</v>
      </c>
      <c r="C22" s="6" t="s">
        <v>98</v>
      </c>
      <c r="D22" s="14" t="s">
        <v>22</v>
      </c>
      <c r="E22" s="15">
        <v>97</v>
      </c>
      <c r="F22" s="49">
        <f>173.395*1.6</f>
        <v>277.43200000000002</v>
      </c>
      <c r="G22" s="15" t="s">
        <v>65</v>
      </c>
      <c r="H22" s="6" t="s">
        <v>24</v>
      </c>
    </row>
    <row r="23" spans="1:10" s="24" customFormat="1" ht="38.25" x14ac:dyDescent="0.25">
      <c r="A23" s="20"/>
      <c r="B23" s="20"/>
      <c r="C23" s="21" t="s">
        <v>56</v>
      </c>
      <c r="D23" s="20"/>
      <c r="E23" s="20"/>
      <c r="F23" s="22">
        <f>SUM(F18:F22)</f>
        <v>434.92899999999997</v>
      </c>
      <c r="G23" s="20"/>
      <c r="H23" s="20"/>
      <c r="J23" s="23"/>
    </row>
    <row r="24" spans="1:10" s="24" customFormat="1" ht="38.25" x14ac:dyDescent="0.25">
      <c r="A24" s="20"/>
      <c r="B24" s="20"/>
      <c r="C24" s="6" t="s">
        <v>40</v>
      </c>
      <c r="D24" s="20"/>
      <c r="E24" s="20"/>
      <c r="F24" s="22">
        <v>456.08463999999998</v>
      </c>
      <c r="G24" s="20"/>
      <c r="H24" s="20"/>
      <c r="J24" s="23"/>
    </row>
    <row r="25" spans="1:10" s="24" customFormat="1" ht="25.5" x14ac:dyDescent="0.25">
      <c r="A25" s="20"/>
      <c r="B25" s="20"/>
      <c r="C25" s="3" t="s">
        <v>41</v>
      </c>
      <c r="D25" s="26"/>
      <c r="E25" s="26"/>
      <c r="F25" s="27">
        <f>F24-F23</f>
        <v>21.155640000000005</v>
      </c>
      <c r="G25" s="20"/>
      <c r="H25" s="4"/>
      <c r="J25" s="23"/>
    </row>
    <row r="26" spans="1:10" s="24" customFormat="1" ht="38.25" x14ac:dyDescent="0.25">
      <c r="A26" s="20"/>
      <c r="B26" s="20"/>
      <c r="C26" s="6" t="s">
        <v>42</v>
      </c>
      <c r="D26" s="20"/>
      <c r="E26" s="226">
        <f>F26/F24</f>
        <v>0.90408707910005481</v>
      </c>
      <c r="F26" s="25">
        <v>412.34023000000002</v>
      </c>
      <c r="G26" s="28"/>
      <c r="H26" s="4"/>
      <c r="J26" s="23"/>
    </row>
    <row r="27" spans="1:10" s="24" customFormat="1" ht="25.5" x14ac:dyDescent="0.25">
      <c r="A27" s="20"/>
      <c r="B27" s="20"/>
      <c r="C27" s="3" t="s">
        <v>43</v>
      </c>
      <c r="D27" s="26"/>
      <c r="E27" s="26"/>
      <c r="F27" s="27">
        <f>F26-F23</f>
        <v>-22.588769999999954</v>
      </c>
      <c r="G27" s="20"/>
      <c r="H27" s="4"/>
      <c r="J27" s="23"/>
    </row>
    <row r="28" spans="1:10" s="24" customFormat="1" ht="30" customHeight="1" x14ac:dyDescent="0.25">
      <c r="A28" s="20"/>
      <c r="B28" s="20"/>
      <c r="C28" s="3" t="s">
        <v>44</v>
      </c>
      <c r="D28" s="235" t="str">
        <f>IF(F23&gt;F24,"В этом году выполнено работ на бульшую сумму чем насисленно, так как предыдущем году(ах) было недовыполнение","В этом году выполнено работ на меньшую сумму чем насисленно, так как предыдущем году(ах) было перевыполнение")</f>
        <v>В этом году выполнено работ на меньшую сумму чем насисленно, так как предыдущем году(ах) было перевыполнение</v>
      </c>
      <c r="E28" s="235"/>
      <c r="F28" s="235"/>
      <c r="G28" s="235"/>
      <c r="H28" s="235"/>
      <c r="J28" s="23"/>
    </row>
    <row r="31" spans="1:10" ht="26.25" customHeight="1" x14ac:dyDescent="0.25">
      <c r="A31" s="236" t="s">
        <v>45</v>
      </c>
      <c r="B31" s="236"/>
      <c r="C31" s="236"/>
      <c r="D31" s="236"/>
      <c r="E31" s="236"/>
      <c r="F31" s="34"/>
      <c r="G31" s="34"/>
      <c r="H31" s="35" t="s">
        <v>46</v>
      </c>
    </row>
    <row r="32" spans="1:10" x14ac:dyDescent="0.25">
      <c r="G32" s="11"/>
      <c r="H32" s="11"/>
    </row>
    <row r="33" spans="1:8" ht="35.25" customHeight="1" x14ac:dyDescent="0.25">
      <c r="A33" s="236" t="s">
        <v>47</v>
      </c>
      <c r="B33" s="236"/>
      <c r="C33" s="236"/>
      <c r="D33" s="236"/>
      <c r="E33" s="236"/>
      <c r="F33" s="36"/>
      <c r="G33" s="36"/>
      <c r="H33" s="37" t="s">
        <v>48</v>
      </c>
    </row>
    <row r="34" spans="1:8" x14ac:dyDescent="0.25">
      <c r="A34" s="24"/>
      <c r="B34" s="24" t="s">
        <v>49</v>
      </c>
      <c r="C34" s="37" t="s">
        <v>50</v>
      </c>
      <c r="D34" s="38"/>
      <c r="E34" s="38"/>
      <c r="F34" s="38"/>
      <c r="G34" s="38"/>
      <c r="H34" s="24"/>
    </row>
    <row r="35" spans="1:8" x14ac:dyDescent="0.25">
      <c r="C35" s="35"/>
      <c r="H35" s="11"/>
    </row>
    <row r="36" spans="1:8" x14ac:dyDescent="0.25">
      <c r="G36" s="11"/>
      <c r="H36" s="11"/>
    </row>
    <row r="37" spans="1:8" x14ac:dyDescent="0.25">
      <c r="G37" s="11"/>
      <c r="H37" s="11"/>
    </row>
    <row r="38" spans="1:8" x14ac:dyDescent="0.25">
      <c r="G38" s="11"/>
      <c r="H38" s="11"/>
    </row>
    <row r="39" spans="1:8" x14ac:dyDescent="0.25">
      <c r="G39" s="11"/>
      <c r="H39" s="11"/>
    </row>
    <row r="40" spans="1:8" x14ac:dyDescent="0.25">
      <c r="G40" s="11"/>
      <c r="H40" s="11"/>
    </row>
    <row r="41" spans="1:8" x14ac:dyDescent="0.25">
      <c r="G41" s="11"/>
      <c r="H41" s="11"/>
    </row>
    <row r="42" spans="1:8" x14ac:dyDescent="0.25">
      <c r="G42" s="11"/>
      <c r="H42" s="11"/>
    </row>
    <row r="45" spans="1:8" s="8" customFormat="1" ht="12.75" x14ac:dyDescent="0.2">
      <c r="C45" s="9"/>
      <c r="E45" s="10"/>
      <c r="F45" s="11"/>
      <c r="G45" s="11"/>
    </row>
  </sheetData>
  <mergeCells count="21">
    <mergeCell ref="A17:H17"/>
    <mergeCell ref="D28:H28"/>
    <mergeCell ref="A31:E31"/>
    <mergeCell ref="A33:E33"/>
    <mergeCell ref="A6:D6"/>
    <mergeCell ref="A9:H9"/>
    <mergeCell ref="A10:H10"/>
    <mergeCell ref="A11:H11"/>
    <mergeCell ref="A14:A16"/>
    <mergeCell ref="B14:B16"/>
    <mergeCell ref="C14:C16"/>
    <mergeCell ref="D14:D16"/>
    <mergeCell ref="E14:E16"/>
    <mergeCell ref="F14:F16"/>
    <mergeCell ref="G14:G16"/>
    <mergeCell ref="H14:H16"/>
    <mergeCell ref="A1:D1"/>
    <mergeCell ref="A2:D2"/>
    <mergeCell ref="A3:D3"/>
    <mergeCell ref="A4:D4"/>
    <mergeCell ref="A5:D5"/>
  </mergeCells>
  <pageMargins left="0.47222222222222199" right="0.118055555555556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</vt:i4>
      </vt:variant>
    </vt:vector>
  </HeadingPairs>
  <TitlesOfParts>
    <vt:vector size="30" baseType="lpstr">
      <vt:lpstr>18</vt:lpstr>
      <vt:lpstr>28</vt:lpstr>
      <vt:lpstr>32</vt:lpstr>
      <vt:lpstr>38-4</vt:lpstr>
      <vt:lpstr>42-3</vt:lpstr>
      <vt:lpstr>42-5</vt:lpstr>
      <vt:lpstr>46</vt:lpstr>
      <vt:lpstr>31-2</vt:lpstr>
      <vt:lpstr>31-4</vt:lpstr>
      <vt:lpstr>31-5</vt:lpstr>
      <vt:lpstr>33-1</vt:lpstr>
      <vt:lpstr>33-3</vt:lpstr>
      <vt:lpstr>35-2</vt:lpstr>
      <vt:lpstr>списокМКД</vt:lpstr>
      <vt:lpstr>адр. 2024</vt:lpstr>
      <vt:lpstr>37-1</vt:lpstr>
      <vt:lpstr>39-4</vt:lpstr>
      <vt:lpstr>128-2</vt:lpstr>
      <vt:lpstr>3-4</vt:lpstr>
      <vt:lpstr>21-1</vt:lpstr>
      <vt:lpstr>21-2</vt:lpstr>
      <vt:lpstr>28-2</vt:lpstr>
      <vt:lpstr>мг1.2</vt:lpstr>
      <vt:lpstr>30-3</vt:lpstr>
      <vt:lpstr>30-5</vt:lpstr>
      <vt:lpstr>30-6</vt:lpstr>
      <vt:lpstr>9-3</vt:lpstr>
      <vt:lpstr>9-4</vt:lpstr>
      <vt:lpstr>11-1</vt:lpstr>
      <vt:lpstr>'адр.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Алексей Копырин</cp:lastModifiedBy>
  <cp:revision>28</cp:revision>
  <cp:lastPrinted>2025-01-20T12:27:07Z</cp:lastPrinted>
  <dcterms:created xsi:type="dcterms:W3CDTF">2015-06-05T18:19:34Z</dcterms:created>
  <dcterms:modified xsi:type="dcterms:W3CDTF">2025-01-21T07:39:17Z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