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7k8vmv\Сметчик\Санитария 2025\02. текущий ремонт\"/>
    </mc:Choice>
  </mc:AlternateContent>
  <xr:revisionPtr revIDLastSave="0" documentId="13_ncr:1_{8113CA1E-7AB0-4F1E-A9D6-E3DA0E679E4D}" xr6:coauthVersionLast="47" xr6:coauthVersionMax="47" xr10:uidLastSave="{00000000-0000-0000-0000-000000000000}"/>
  <bookViews>
    <workbookView xWindow="-120" yWindow="-120" windowWidth="29040" windowHeight="15840" tabRatio="500" firstSheet="2" activeTab="14" xr2:uid="{00000000-000D-0000-FFFF-FFFF00000000}"/>
  </bookViews>
  <sheets>
    <sheet name="18" sheetId="1" r:id="rId1"/>
    <sheet name="28" sheetId="2" r:id="rId2"/>
    <sheet name="32" sheetId="3" r:id="rId3"/>
    <sheet name="38-4" sheetId="4" r:id="rId4"/>
    <sheet name="42-3" sheetId="5" r:id="rId5"/>
    <sheet name="42-5" sheetId="6" r:id="rId6"/>
    <sheet name="46" sheetId="7" r:id="rId7"/>
    <sheet name="31-2" sheetId="8" r:id="rId8"/>
    <sheet name="31-4" sheetId="9" r:id="rId9"/>
    <sheet name="31-5" sheetId="10" r:id="rId10"/>
    <sheet name="33-1" sheetId="11" r:id="rId11"/>
    <sheet name="33-3" sheetId="12" r:id="rId12"/>
    <sheet name="35-2" sheetId="13" r:id="rId13"/>
    <sheet name="списокМКД" sheetId="14" r:id="rId14"/>
    <sheet name="адр. 2024" sheetId="15" r:id="rId15"/>
    <sheet name="37-1" sheetId="16" r:id="rId16"/>
    <sheet name="39-4" sheetId="17" r:id="rId17"/>
    <sheet name="128-2" sheetId="18" r:id="rId18"/>
    <sheet name="3-4" sheetId="19" r:id="rId19"/>
    <sheet name="21-1" sheetId="20" r:id="rId20"/>
    <sheet name="21-2" sheetId="21" r:id="rId21"/>
    <sheet name="28-2" sheetId="22" r:id="rId22"/>
    <sheet name="мг1.2" sheetId="23" r:id="rId23"/>
    <sheet name="30-3" sheetId="24" r:id="rId24"/>
    <sheet name="30-5" sheetId="25" r:id="rId25"/>
    <sheet name="30-6" sheetId="26" r:id="rId26"/>
    <sheet name="9-3" sheetId="27" r:id="rId27"/>
    <sheet name="9-4" sheetId="28" r:id="rId28"/>
    <sheet name="11-1" sheetId="29" r:id="rId29"/>
  </sheets>
  <definedNames>
    <definedName name="_xlnm._FilterDatabase" localSheetId="13" hidden="1">списокМКД!$A$4:$B$4</definedName>
    <definedName name="_xlnm.Print_Area" localSheetId="14">'адр. 2024'!$A$1:$H$167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2" l="1"/>
  <c r="E27" i="29"/>
  <c r="E34" i="28"/>
  <c r="E32" i="27"/>
  <c r="F21" i="26"/>
  <c r="E22" i="26"/>
  <c r="E22" i="25"/>
  <c r="E24" i="24"/>
  <c r="E23" i="23"/>
  <c r="E24" i="22"/>
  <c r="E24" i="21"/>
  <c r="E25" i="20"/>
  <c r="E29" i="19"/>
  <c r="E28" i="18"/>
  <c r="E22" i="17"/>
  <c r="E22" i="16"/>
  <c r="E23" i="12"/>
  <c r="E28" i="11"/>
  <c r="E23" i="10"/>
  <c r="E26" i="9"/>
  <c r="E23" i="8"/>
  <c r="E29" i="7"/>
  <c r="E22" i="6"/>
  <c r="E32" i="5"/>
  <c r="E29" i="4"/>
  <c r="E23" i="3"/>
  <c r="E23" i="2"/>
  <c r="E29" i="1"/>
  <c r="E26" i="13"/>
  <c r="F28" i="29"/>
  <c r="F26" i="29"/>
  <c r="F24" i="29"/>
  <c r="D29" i="29" s="1"/>
  <c r="A20" i="29"/>
  <c r="A21" i="29" s="1"/>
  <c r="A23" i="29" s="1"/>
  <c r="F35" i="28"/>
  <c r="F33" i="28"/>
  <c r="F31" i="28"/>
  <c r="D36" i="28" s="1"/>
  <c r="A22" i="28"/>
  <c r="A23" i="28" s="1"/>
  <c r="A25" i="28" s="1"/>
  <c r="A26" i="28" s="1"/>
  <c r="A28" i="28" s="1"/>
  <c r="A30" i="28" s="1"/>
  <c r="A18" i="28"/>
  <c r="A19" i="28" s="1"/>
  <c r="A20" i="28" s="1"/>
  <c r="A21" i="28" s="1"/>
  <c r="F29" i="27"/>
  <c r="A20" i="27"/>
  <c r="A21" i="27" s="1"/>
  <c r="A23" i="27" s="1"/>
  <c r="A24" i="27" s="1"/>
  <c r="A25" i="27" s="1"/>
  <c r="A26" i="27" s="1"/>
  <c r="A28" i="27" s="1"/>
  <c r="A19" i="27"/>
  <c r="F23" i="26"/>
  <c r="F19" i="26"/>
  <c r="D24" i="26" s="1"/>
  <c r="F23" i="25"/>
  <c r="F19" i="25"/>
  <c r="F21" i="25" s="1"/>
  <c r="F25" i="24"/>
  <c r="F23" i="24"/>
  <c r="F21" i="24"/>
  <c r="D26" i="24" s="1"/>
  <c r="A20" i="24"/>
  <c r="A19" i="24"/>
  <c r="F20" i="23"/>
  <c r="A19" i="23"/>
  <c r="F23" i="22"/>
  <c r="F21" i="22"/>
  <c r="F25" i="22" s="1"/>
  <c r="A20" i="22"/>
  <c r="D26" i="21"/>
  <c r="F25" i="21"/>
  <c r="F21" i="21"/>
  <c r="F23" i="21" s="1"/>
  <c r="A20" i="21"/>
  <c r="F22" i="20"/>
  <c r="A19" i="20"/>
  <c r="A21" i="20" s="1"/>
  <c r="F28" i="19"/>
  <c r="F26" i="19"/>
  <c r="D31" i="19" s="1"/>
  <c r="A21" i="19"/>
  <c r="A22" i="19" s="1"/>
  <c r="A23" i="19" s="1"/>
  <c r="A25" i="19" s="1"/>
  <c r="A20" i="19"/>
  <c r="A17" i="19"/>
  <c r="A19" i="19" s="1"/>
  <c r="F29" i="18"/>
  <c r="F25" i="18"/>
  <c r="A19" i="18"/>
  <c r="A20" i="18" s="1"/>
  <c r="A22" i="18" s="1"/>
  <c r="A23" i="18" s="1"/>
  <c r="A24" i="18" s="1"/>
  <c r="F23" i="17"/>
  <c r="F21" i="17"/>
  <c r="F19" i="17"/>
  <c r="D24" i="17" s="1"/>
  <c r="D24" i="16"/>
  <c r="F19" i="16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Z4" i="15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H33" i="14"/>
  <c r="G33" i="14"/>
  <c r="F33" i="14"/>
  <c r="E33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F20" i="13"/>
  <c r="A20" i="13"/>
  <c r="A22" i="13" s="1"/>
  <c r="A19" i="13"/>
  <c r="F24" i="12"/>
  <c r="F20" i="12"/>
  <c r="F22" i="12" s="1"/>
  <c r="F19" i="12"/>
  <c r="D30" i="11"/>
  <c r="F27" i="11"/>
  <c r="F25" i="11"/>
  <c r="F29" i="11" s="1"/>
  <c r="A22" i="11"/>
  <c r="A23" i="11" s="1"/>
  <c r="A24" i="11" s="1"/>
  <c r="A21" i="11"/>
  <c r="A20" i="11"/>
  <c r="D25" i="10"/>
  <c r="F24" i="10"/>
  <c r="F20" i="10"/>
  <c r="A19" i="10"/>
  <c r="D28" i="9"/>
  <c r="F23" i="9"/>
  <c r="F27" i="9" s="1"/>
  <c r="F22" i="9"/>
  <c r="A20" i="9"/>
  <c r="A21" i="9" s="1"/>
  <c r="A22" i="9" s="1"/>
  <c r="A19" i="9"/>
  <c r="F20" i="8"/>
  <c r="F22" i="8" s="1"/>
  <c r="F19" i="8"/>
  <c r="A19" i="8"/>
  <c r="F30" i="7"/>
  <c r="F28" i="7"/>
  <c r="F26" i="7"/>
  <c r="D31" i="7" s="1"/>
  <c r="A19" i="7"/>
  <c r="A20" i="7" s="1"/>
  <c r="A21" i="7" s="1"/>
  <c r="A22" i="7" s="1"/>
  <c r="A23" i="7" s="1"/>
  <c r="A25" i="7" s="1"/>
  <c r="D24" i="6"/>
  <c r="F19" i="6"/>
  <c r="F23" i="6" s="1"/>
  <c r="F33" i="5"/>
  <c r="F31" i="5"/>
  <c r="F29" i="5"/>
  <c r="D34" i="5" s="1"/>
  <c r="A22" i="5"/>
  <c r="A25" i="5" s="1"/>
  <c r="A26" i="5" s="1"/>
  <c r="A27" i="5" s="1"/>
  <c r="A28" i="5" s="1"/>
  <c r="A21" i="5"/>
  <c r="A19" i="5"/>
  <c r="A20" i="5" s="1"/>
  <c r="F30" i="4"/>
  <c r="F26" i="4"/>
  <c r="A20" i="4"/>
  <c r="A22" i="4" s="1"/>
  <c r="A23" i="4" s="1"/>
  <c r="A24" i="4" s="1"/>
  <c r="A25" i="4" s="1"/>
  <c r="F19" i="4"/>
  <c r="E19" i="4"/>
  <c r="A19" i="4"/>
  <c r="D25" i="3"/>
  <c r="F22" i="3"/>
  <c r="F20" i="3"/>
  <c r="F24" i="3" s="1"/>
  <c r="F24" i="2"/>
  <c r="F22" i="2"/>
  <c r="F20" i="2"/>
  <c r="D25" i="2" s="1"/>
  <c r="A19" i="2"/>
  <c r="F26" i="1"/>
  <c r="F30" i="1" s="1"/>
  <c r="A19" i="1"/>
  <c r="A20" i="1" s="1"/>
  <c r="A21" i="1" s="1"/>
  <c r="A23" i="1" s="1"/>
  <c r="A25" i="1" s="1"/>
  <c r="F28" i="1" l="1"/>
  <c r="D31" i="1"/>
  <c r="D31" i="4"/>
  <c r="F23" i="13"/>
  <c r="F28" i="4"/>
  <c r="F21" i="6"/>
  <c r="F24" i="8"/>
  <c r="F25" i="9"/>
  <c r="F22" i="10"/>
  <c r="A23" i="5"/>
  <c r="D25" i="8"/>
  <c r="F33" i="27"/>
  <c r="F31" i="27"/>
  <c r="D34" i="27"/>
  <c r="F26" i="20"/>
  <c r="F24" i="20"/>
  <c r="D27" i="20"/>
  <c r="F22" i="23"/>
  <c r="D25" i="23"/>
  <c r="F24" i="23"/>
  <c r="F27" i="18"/>
  <c r="D30" i="18"/>
  <c r="F21" i="16"/>
  <c r="F23" i="16"/>
  <c r="F30" i="19"/>
  <c r="D26" i="22"/>
  <c r="D24" i="25"/>
  <c r="D28" i="13" l="1"/>
  <c r="F25" i="13"/>
  <c r="F27" i="13"/>
</calcChain>
</file>

<file path=xl/sharedStrings.xml><?xml version="1.0" encoding="utf-8"?>
<sst xmlns="http://schemas.openxmlformats.org/spreadsheetml/2006/main" count="2039" uniqueCount="304">
  <si>
    <t>СОГЛАСОВАНО:</t>
  </si>
  <si>
    <t>УТВЕРЖДАЮ:</t>
  </si>
  <si>
    <t>Заместитель генерального директора</t>
  </si>
  <si>
    <t>Генеральный директор</t>
  </si>
  <si>
    <t>ООО «ХЭУ Фрунзенского района»</t>
  </si>
  <si>
    <t>______________________ Ф.М. Салаев</t>
  </si>
  <si>
    <t>____________________ А.А. Кулиев</t>
  </si>
  <si>
    <t>"____" ______________ 2024г.</t>
  </si>
  <si>
    <t>ОТЧЕТ ВЫПОЛНЕНИЯ РАБОТ</t>
  </si>
  <si>
    <t xml:space="preserve">по текущему ремонту многоквартирного дома по адресу: Белградская ул., д. 18 на 2024 год </t>
  </si>
  <si>
    <t>ООО "ХЭУ Фрунзенского района "</t>
  </si>
  <si>
    <t>№ п/п</t>
  </si>
  <si>
    <t>№ п./прог.</t>
  </si>
  <si>
    <t>Вид работ</t>
  </si>
  <si>
    <t>ед. изм.</t>
  </si>
  <si>
    <t>Объем  работ</t>
  </si>
  <si>
    <t>Стоимость работ, тыс.руб.</t>
  </si>
  <si>
    <t>Срок  выполнения  работ (месяц)</t>
  </si>
  <si>
    <t>Примечание</t>
  </si>
  <si>
    <t>Раздел 1. Общие работы</t>
  </si>
  <si>
    <t>3.2.</t>
  </si>
  <si>
    <t>Ремонт отделки фасадов. Ремонт балконных плит. кв.  26,47, 86 (3 шт.)</t>
  </si>
  <si>
    <t>м2</t>
  </si>
  <si>
    <t>май</t>
  </si>
  <si>
    <t>выполнено</t>
  </si>
  <si>
    <t>Ремонт отделки фасадов. Ремонт балконных плит. кв.213 (2 шт.)</t>
  </si>
  <si>
    <t>июль</t>
  </si>
  <si>
    <t>Ремонт отделки фасадов. Ремонт балконных плит. кв.207 (2 шт.)</t>
  </si>
  <si>
    <t>сентябрь</t>
  </si>
  <si>
    <t>3.4.</t>
  </si>
  <si>
    <t>Герметизация стыков стеновых панелей. Заделка волосяных трещин в кирпичных стенах Л./КЛ. 4 пар. эт. 1-9</t>
  </si>
  <si>
    <t>м.п.</t>
  </si>
  <si>
    <t>Раздел 2. Сантехнические работы</t>
  </si>
  <si>
    <t>20.2</t>
  </si>
  <si>
    <t>Ремонт  трубопроводов  системы ХВС</t>
  </si>
  <si>
    <t>январь</t>
  </si>
  <si>
    <t>Раздел 4.  Аварийно-восстановительные работы</t>
  </si>
  <si>
    <t>Аварийно-восстановительные работы. Ремонт и востановление газонного ограждения Л./КЛ. №1 (торец)</t>
  </si>
  <si>
    <t>июнь</t>
  </si>
  <si>
    <t>ИТОГО затраты по статье 
"Текущий ремонт"
 в 2024-м году</t>
  </si>
  <si>
    <t>Начислено по статье 
"Текущий ремонт" 
за 2024 год</t>
  </si>
  <si>
    <t>Разница начислений и затрат</t>
  </si>
  <si>
    <t>Фактические сборы  
по статье "Текущий 
ремонт" за 2024 год</t>
  </si>
  <si>
    <t>Разница фактических сборов и затрат</t>
  </si>
  <si>
    <t>Пояснение</t>
  </si>
  <si>
    <t>Проверил: Начальник ППО 
ООО «ХЭУ Фрунзенского района»</t>
  </si>
  <si>
    <t>А.А. Копырин</t>
  </si>
  <si>
    <t>Составил: ведущий инженер-сметчик 
ООО «ХЭУ Фрунзенского района»</t>
  </si>
  <si>
    <t>М.А. Архипова</t>
  </si>
  <si>
    <t>т.</t>
  </si>
  <si>
    <t>709-86-88</t>
  </si>
  <si>
    <t xml:space="preserve">по текущему ремонту многоквартирного дома по адресу: Будапештская ул., д. 28 на 2024 год </t>
  </si>
  <si>
    <t>Замена, восстановление отдельных учасктов полов, ступеней МОП и технических помещений (тамбуры Л./КЛ. №1)</t>
  </si>
  <si>
    <t>ноябрь</t>
  </si>
  <si>
    <t>Замена и восстановление дверных заполнений  (Стеклопакет, тамбурная дверь, Л./КЛ. №4)</t>
  </si>
  <si>
    <t>шт.</t>
  </si>
  <si>
    <t>ИТОГО  затраты по статье 
"Текущий ремонт"
 в 2024-м году</t>
  </si>
  <si>
    <t xml:space="preserve">по текущему ремонту многоквартирного дома по адресу: Будапештская ул., д. 32 на  2024 год </t>
  </si>
  <si>
    <t>по текущему ремонту многоквартирного дома по адресу: Будапештская ул., д. 38, корп.4 на  2024 год</t>
  </si>
  <si>
    <t>Ремонт  фасадов. Ремонт балконов. (2 шт.)</t>
  </si>
  <si>
    <t>август</t>
  </si>
  <si>
    <t>Ремонт  фасадов. Ремонт балконов. (20 шт.)</t>
  </si>
  <si>
    <t>март</t>
  </si>
  <si>
    <t>3.5.</t>
  </si>
  <si>
    <t xml:space="preserve">Ремонт фасадов. Ремонт приямков, входов в подвал (обрешетка входа в подвал) </t>
  </si>
  <si>
    <t>апрель</t>
  </si>
  <si>
    <t>20.2.</t>
  </si>
  <si>
    <t xml:space="preserve">Ремонт  трубопроводов ХВС. </t>
  </si>
  <si>
    <t>20.3.</t>
  </si>
  <si>
    <t>Ремонт  трубопроводов Ц.О.</t>
  </si>
  <si>
    <t>20.4.</t>
  </si>
  <si>
    <t>Ремонт  трубопроводов КАН</t>
  </si>
  <si>
    <t>21.</t>
  </si>
  <si>
    <t>Замена радиаторов</t>
  </si>
  <si>
    <t>по текущему ремонту многоквартирного дома по адресу: Будапештская ул., д. 42, корп.3 на  2024 год</t>
  </si>
  <si>
    <t>1.2.</t>
  </si>
  <si>
    <t>Ремонт кровли, мягкой</t>
  </si>
  <si>
    <t>Ремонт  фасадов. Ремонт балконов. (1 шт.), кв. 167</t>
  </si>
  <si>
    <t>Ремонт  фасадов. Ремонт балконов. (1 шт.), кв. 217</t>
  </si>
  <si>
    <t>Замена, восстановление отдельных учасктов полов, ступеней МОП и технических помещений (тамбур и холл Л./КЛ. №4)</t>
  </si>
  <si>
    <t>Замена и восстановление дверных заполнений  (Стальная, тамбурная дверь, Л./КЛ. №4)</t>
  </si>
  <si>
    <t>Ремонт и восстановление разрушенных участков тротуаров, проездов, дорожек</t>
  </si>
  <si>
    <t>20.1.</t>
  </si>
  <si>
    <t xml:space="preserve">Ремонт  трубопроводов ГВС. </t>
  </si>
  <si>
    <t>по текущему ремонту многоквартирного дома по адресу: Будапештская ул., д. 42, корп.5 за  2024 год</t>
  </si>
  <si>
    <t xml:space="preserve">  </t>
  </si>
  <si>
    <t>________________ А.А. Кулиев</t>
  </si>
  <si>
    <t xml:space="preserve">по текущему ремонту многоквартирного дома по адресу: Будапештская ул., д. 46  на  2024 год </t>
  </si>
  <si>
    <t>3.3.</t>
  </si>
  <si>
    <t>Ремонт козырьков над входами в подъезды 
Л./КЛ. №8</t>
  </si>
  <si>
    <t>Герметизация стыков стеновых панелей (кв. 50, пар.4, эт.2-5)</t>
  </si>
  <si>
    <t>Косметический ремонт 
Л./КЛ. №9</t>
  </si>
  <si>
    <t>октябрь</t>
  </si>
  <si>
    <t>Замена и восстановление оконных заполнений.Л./КЛ.№9</t>
  </si>
  <si>
    <t>Раздел 3. Электротехнические работы</t>
  </si>
  <si>
    <t>Замена светильников на светодиодные пар.2</t>
  </si>
  <si>
    <t xml:space="preserve">по текущему ремонту многоквартирного дома по адресу: Бухарестская ул., д. 31, корп. 2  на  2024 год </t>
  </si>
  <si>
    <t>Ремонт  фасадов. Ремонт балконов. (2 шт.), кв.117</t>
  </si>
  <si>
    <t>Косметический ремонт 
Л./КЛ. №3</t>
  </si>
  <si>
    <t xml:space="preserve">по текущему ремонту многоквартирного дома по адресу: Бухарестская ул., д. 31, корп. 4 на  2024 год </t>
  </si>
  <si>
    <t>3.1.</t>
  </si>
  <si>
    <t>Ремонт отделки фасада. Окраска цоколя</t>
  </si>
  <si>
    <t>Герметизация стыков стеновых панелей (кв. 98, пар.5, эт.5)</t>
  </si>
  <si>
    <t>Герметизация стыков стеновых панелей, цоколь</t>
  </si>
  <si>
    <t xml:space="preserve">по текущему ремонту многоквартирного дома по адресу: Бухарестская ул., д. 31, корп. 5 на 2024 год </t>
  </si>
  <si>
    <t>Раздел 3. Электромонтажные работы</t>
  </si>
  <si>
    <t>Замена светильников на Л./КЛ.</t>
  </si>
  <si>
    <t>декабрь</t>
  </si>
  <si>
    <t>Замена автоматов в РЩ</t>
  </si>
  <si>
    <t xml:space="preserve">по текущему ремонту многоквартирного дома по адресу: Бухарестская ул., д. 33, корп. 1  на  2024 год </t>
  </si>
  <si>
    <t xml:space="preserve">Ремонт  трубопроводов ГВС (т/изоляция) </t>
  </si>
  <si>
    <t xml:space="preserve">Ремонт  трубопроводов ХВС (т/изоляция)  </t>
  </si>
  <si>
    <t>22.</t>
  </si>
  <si>
    <t>Замена и ремонт эапорной арматуры системы Ц/О</t>
  </si>
  <si>
    <t xml:space="preserve">по текущему ремонту многоквартирного дома по адресу: Бухарестская ул., д. 33, корп. 3 на  2024 год </t>
  </si>
  <si>
    <t>Ремонт  фасадов. Ремонт балконов. (8 шт.)</t>
  </si>
  <si>
    <t>Косметический ремонт лестниной клетки №1</t>
  </si>
  <si>
    <t>__________________ А.А. Кулиев</t>
  </si>
  <si>
    <t xml:space="preserve">по текущему ремонту многоквартирного дома по адресу: Бухарестская ул., д. 35, корп. 2 на  2024 год </t>
  </si>
  <si>
    <t>Косметический ремонт 
Л./КЛ. №2</t>
  </si>
  <si>
    <t>Замена и восстановление оконных заполнений.Л./КЛ.№1,2</t>
  </si>
  <si>
    <t>ПЕРЕЧЕНЬ МНОГОКВАРТИРНЫХ ДОМОВ, НАХОДЯЩИХСЯ НА</t>
  </si>
  <si>
    <t>ОБСЛУЖИВАНИИ ООО "ХЭУ ФРУНЗЕНСКОГО РАЙОНА"</t>
  </si>
  <si>
    <t>Адрес</t>
  </si>
  <si>
    <t>год постройки</t>
  </si>
  <si>
    <t>кол-во этажей</t>
  </si>
  <si>
    <t>кол-во Л./КЛ.</t>
  </si>
  <si>
    <t>кол-во 
квартир, шт.</t>
  </si>
  <si>
    <t>Общая площадь, кв.м.</t>
  </si>
  <si>
    <t xml:space="preserve">Сумма плановых начислений </t>
  </si>
  <si>
    <t xml:space="preserve">Сумма фиктически оплаченных </t>
  </si>
  <si>
    <t>Сумма выполненных либо планируемых работ по текущему ремонту</t>
  </si>
  <si>
    <t>всего</t>
  </si>
  <si>
    <t>в том числе площадь жилых и нежилых помещений</t>
  </si>
  <si>
    <t>Белградская ул., д. 18</t>
  </si>
  <si>
    <t>Будапештская ул., д. 28</t>
  </si>
  <si>
    <t>Будапештская ул., д. 32</t>
  </si>
  <si>
    <t>Будапештская ул., д. 38, корп.4</t>
  </si>
  <si>
    <t>Будапештская ул., д. 42, корп.3</t>
  </si>
  <si>
    <t>Будапештская ул., д. 42, корп.5</t>
  </si>
  <si>
    <t>Будапештская ул., д. 46</t>
  </si>
  <si>
    <t>Бухарестская ул., д. 31, корп.2</t>
  </si>
  <si>
    <t>Бухарестская ул., д. 31, корп.4</t>
  </si>
  <si>
    <t>Бухарестская ул., д. 31, корп.5</t>
  </si>
  <si>
    <t>Бухарестская ул., д. 33, корп.1</t>
  </si>
  <si>
    <t>Бухарестская ул., д. 33, корп.3</t>
  </si>
  <si>
    <t>Бухарестская ул., д. 35, корп.2</t>
  </si>
  <si>
    <t>Бухарестская ул., д. 37, корп.1</t>
  </si>
  <si>
    <t>Бухарестская ул., д. 39, корп.4</t>
  </si>
  <si>
    <t>Бухарестская ул., д. 128, корп.2</t>
  </si>
  <si>
    <t>ул. Димитрова, д.3, корп.4</t>
  </si>
  <si>
    <t>Купчинская ул., д.21, корп.1</t>
  </si>
  <si>
    <t>6742,5 </t>
  </si>
  <si>
    <t>Купчинская ул., д.21, корп.2</t>
  </si>
  <si>
    <t>Купчинская ул., д.28, корп.2</t>
  </si>
  <si>
    <t>Мгинская ул., д.1/2</t>
  </si>
  <si>
    <t>пр-кт Славы д.30, корп.3</t>
  </si>
  <si>
    <t>пр-кт Славы д.30, корп.5</t>
  </si>
  <si>
    <t>пр-кт Славы д.30, корп.6</t>
  </si>
  <si>
    <t>4007,9</t>
  </si>
  <si>
    <t>ул. Турку д.9, корп.3</t>
  </si>
  <si>
    <t>11044</t>
  </si>
  <si>
    <t>ул. Турку д.9, корп.4</t>
  </si>
  <si>
    <t xml:space="preserve"> 27924,2</t>
  </si>
  <si>
    <t>ул. Турку д.11, корп.1</t>
  </si>
  <si>
    <t xml:space="preserve">11145,9 </t>
  </si>
  <si>
    <t>ИТОГО:</t>
  </si>
  <si>
    <t>АДРЕСНАЯ  ПРОГРАММА</t>
  </si>
  <si>
    <t xml:space="preserve">по  текущему  ремонту на  2024  год </t>
  </si>
  <si>
    <t>ООО "ХЭУ Фрунзенского района"</t>
  </si>
  <si>
    <t xml:space="preserve">Адрес </t>
  </si>
  <si>
    <t>объект</t>
  </si>
  <si>
    <t>Объем  
работ</t>
  </si>
  <si>
    <t>Отметка о выполнеии          (дата выполнения)</t>
  </si>
  <si>
    <t>февраль</t>
  </si>
  <si>
    <t>ИТОГО</t>
  </si>
  <si>
    <t>I</t>
  </si>
  <si>
    <t>ОБЩИЕ  РАБОТЫ</t>
  </si>
  <si>
    <t>Ремонт кровли</t>
  </si>
  <si>
    <t>Итого Раздел 1. "Ремонт кровли"</t>
  </si>
  <si>
    <t>2.3.</t>
  </si>
  <si>
    <t>Теплоизоляция верхнего розлива системы центрального отопления (по всей разводке)</t>
  </si>
  <si>
    <t>Итого Раздел 2.3. "Теплоизоляция верхнего розлива системы центрального отопления (по всей разводке)"</t>
  </si>
  <si>
    <t>Ремонт отделки фасада</t>
  </si>
  <si>
    <t>цоколь</t>
  </si>
  <si>
    <t>крыльцо</t>
  </si>
  <si>
    <t>Итого Раздел 3.1. "Ремонт отделки фасада"</t>
  </si>
  <si>
    <t>Ремонт балконов</t>
  </si>
  <si>
    <t>7 шт.</t>
  </si>
  <si>
    <t>22 шт.</t>
  </si>
  <si>
    <t>2 шт.</t>
  </si>
  <si>
    <t>3 шт.</t>
  </si>
  <si>
    <t>8 шт.</t>
  </si>
  <si>
    <t>Итого Раздел 3.2. "Ремонт балконов"</t>
  </si>
  <si>
    <t>Ремонт козырьков в подъезды, подвалы, над балконами верхних этажей</t>
  </si>
  <si>
    <t>над пар.8</t>
  </si>
  <si>
    <t>Итого Раздел 3.3. "Ремонт козырьков в подъезды, подвалы, над балконами верхних этажей"</t>
  </si>
  <si>
    <t>Герметизация стыков стеновых панелей</t>
  </si>
  <si>
    <t>Итого Раздел 3.4. "Герметизация стыков стеновых панелей"</t>
  </si>
  <si>
    <t>Ремонт приямков, входов в подвалы</t>
  </si>
  <si>
    <t>приямок</t>
  </si>
  <si>
    <t>Итого Раздел 3.5. "Ремонт приямков, входов в подвалы"</t>
  </si>
  <si>
    <t>Косметический ремонт лестничных клеток (ремонт парадных)</t>
  </si>
  <si>
    <t>Л./КЛ. №9</t>
  </si>
  <si>
    <t>Л./КЛ. №3</t>
  </si>
  <si>
    <t>Л./КЛ. №6</t>
  </si>
  <si>
    <t>Л./КЛ. №1</t>
  </si>
  <si>
    <t>Л./КЛ. №2</t>
  </si>
  <si>
    <t>Л./КЛ. №5</t>
  </si>
  <si>
    <t>Итого Раздел 4. "Косметический ремонт лестничных клеток (ремонт парадных)"</t>
  </si>
  <si>
    <t>Восстановление отделки стен, потолков технических помещений</t>
  </si>
  <si>
    <t>Итого Раздел 5. "Восстановление отделки стен, потолков технических помещений"</t>
  </si>
  <si>
    <t>Замена, восстановление отдельных участков полов, ступеней МОП и технических помещений</t>
  </si>
  <si>
    <t>тамб.</t>
  </si>
  <si>
    <t>тамб.4</t>
  </si>
  <si>
    <t>тамб.1-6</t>
  </si>
  <si>
    <t>тамбур</t>
  </si>
  <si>
    <t>Итого Раздел 6. "Замена, восстановление отдельных учасктов полов, ступеней МОП и технических помещений"</t>
  </si>
  <si>
    <t xml:space="preserve">Ремонт отмостки </t>
  </si>
  <si>
    <t>Итого Раздел 9. "Ремонт отмостки"</t>
  </si>
  <si>
    <t xml:space="preserve">Замена и восстановление дверных заполнений  </t>
  </si>
  <si>
    <t>Л/К.1-3 тб.</t>
  </si>
  <si>
    <t>Итого Раздел 10. "Замена и восстановление дверных заполнений"</t>
  </si>
  <si>
    <t>Установка металлических дверей, решеток</t>
  </si>
  <si>
    <t>подв</t>
  </si>
  <si>
    <t>Итого Раздел 11. "Установка металлических дверей, решеток"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</si>
  <si>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</si>
  <si>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Замена и восстановление оконных заполнений</t>
  </si>
  <si>
    <t>Л/КЛ. 9</t>
  </si>
  <si>
    <t>Л/КЛ. 1,2</t>
  </si>
  <si>
    <t>Л/КЛ. 2</t>
  </si>
  <si>
    <t>Итого Раздел 12. "Замена и восстановление оконных заполнений"</t>
  </si>
  <si>
    <t>проезд</t>
  </si>
  <si>
    <t>Итого Раздел 18. "Ремонт и восстановление разрушенных участков тротуаров, проездов, дорожек"</t>
  </si>
  <si>
    <t>Замена почтовых ящиков</t>
  </si>
  <si>
    <t>Итого Раздел 19. "Замена почтовых ящиков"</t>
  </si>
  <si>
    <t xml:space="preserve">II </t>
  </si>
  <si>
    <t>САНИТАРНО-ТЕХНИЧЕСКИЕ  РАБОТЫ</t>
  </si>
  <si>
    <t>Ремонт трубопроводов системы ГВС</t>
  </si>
  <si>
    <t>Итого  Раздел 20.2. "Ремонт трубопроводов системы ГВС"</t>
  </si>
  <si>
    <t>Ремонт трубопроводов системы ХВС</t>
  </si>
  <si>
    <t>Итого  Раздел 20.2. "Ремонт трубопроводов системы ХВС"</t>
  </si>
  <si>
    <t>Ремонт трубопроводов системы Ц.О.</t>
  </si>
  <si>
    <t>Итого  Раздел 20.3. "Ремонт трубопроводов системы Ц.О."</t>
  </si>
  <si>
    <t>Ремонт  трубопроводов  системы канализации</t>
  </si>
  <si>
    <t>Итого  Раздел 20.4. "Ремонт  трубопроводов  системы канализации"</t>
  </si>
  <si>
    <t>Замена отопительных приборов</t>
  </si>
  <si>
    <t>Итого  Раздел 21. "Замена отопительных приборов"</t>
  </si>
  <si>
    <t xml:space="preserve">Замена и ремонт эапорной арматуры систем Ц/О, ГВС, ХВС </t>
  </si>
  <si>
    <t>Итого  Раздел 22. "Замена и ремонт эапорной арматуры систем Ц/О, ГВС, ХВС"</t>
  </si>
  <si>
    <t xml:space="preserve">III   </t>
  </si>
  <si>
    <t>ЭЛЕКТРОМОНТАЖНЫЕ РАБОТЫ</t>
  </si>
  <si>
    <t>23.</t>
  </si>
  <si>
    <t>Замена и ремонт электропроводки</t>
  </si>
  <si>
    <t>Итого  Раздел 23 "Замена и ремонт электропроводки"</t>
  </si>
  <si>
    <t>Замена светильников на светодиодные</t>
  </si>
  <si>
    <t>Итого  Раздел 25 "Замена светильников на светодиодные"</t>
  </si>
  <si>
    <t xml:space="preserve">25.  </t>
  </si>
  <si>
    <t>Ремонт ГРЩ ВУ, ВРУ, ЭЩ и т.д.</t>
  </si>
  <si>
    <t>Итого  Раздел 25 "Ремонт ГРЩ ВУ, ВРУ, ЭЩ и т.д."</t>
  </si>
  <si>
    <t>Аварийно-восстановительные  работы</t>
  </si>
  <si>
    <t>газон.огр.</t>
  </si>
  <si>
    <t>лифт</t>
  </si>
  <si>
    <t>выпуск</t>
  </si>
  <si>
    <t>Итого  Раздел 28 "Аварийно-восстановительные  работы"</t>
  </si>
  <si>
    <t>ИТОГО  по  текущему  ремонту</t>
  </si>
  <si>
    <t>27 МКД</t>
  </si>
  <si>
    <t xml:space="preserve">по текущему ремонту многоквартирного дома по адресу: Бухарестская ул., д. 37, корп. 1 на 2024 год </t>
  </si>
  <si>
    <t>Ремонт  фасадов. Ремонт отделки фасада (ремонт крыльца парадного входа, стяжка)</t>
  </si>
  <si>
    <t xml:space="preserve">по текущему ремонту многоквартирного дома по адресу: Бухарестская ул., д. 39, корп. 4 на 2024 год </t>
  </si>
  <si>
    <t xml:space="preserve">по текущему ремонту многоквартирного дома по адресу: Бухарестская ул., д. 128, корпус 2, литер А  на  2024 год </t>
  </si>
  <si>
    <t>Ремонт ступеней крыльца (крыльцо главного входа)</t>
  </si>
  <si>
    <t>20.4</t>
  </si>
  <si>
    <t xml:space="preserve">по текущему ремонту многоквартирного дома по адресу: ул. Димитрова, д.3, корп.4 на 2024 год </t>
  </si>
  <si>
    <t>Аварийно-восстановительные работы. Установка полусфер на газоне</t>
  </si>
  <si>
    <t xml:space="preserve">по текущему ремонту многоквартирного дома по адресу: Купчинская ул., д. 21, корпус 1, литер А на 2024 год </t>
  </si>
  <si>
    <t>Раздел 4. Аварийно-восстановительные работы</t>
  </si>
  <si>
    <t>Аварийно-восстановительные работы (Ремонт лифта, замена тяговых канатов. в пар.2)</t>
  </si>
  <si>
    <t xml:space="preserve">по текущему ремонту многоквартирного дома по адресу: Купчинская ул., д. 21, корпус 2, литер А на 2024 год </t>
  </si>
  <si>
    <t>Герметизация стыков стеновых панелей (кв. 31, пар.2, эт.9)</t>
  </si>
  <si>
    <t xml:space="preserve">по текущему ремонту многоквартирного дома по адресу: ул. Купчинская, д. 28, корпус 2, литер А  на  2024 год </t>
  </si>
  <si>
    <t xml:space="preserve">по текущему ремонту многоквартирного дома по адресу: Мгинская ул., д.1/2, литер А  на  2024 год </t>
  </si>
  <si>
    <t xml:space="preserve">Герметизация стыков стеновых панелей </t>
  </si>
  <si>
    <t xml:space="preserve">по текущему ремонту многоквартирного дома по адресу: пр-кт Славы, д. 30, корпус 3, литер А на 2024 год </t>
  </si>
  <si>
    <t>Ремонт  фасадов. Ремонт балконов. (2 шт.), кв. 29</t>
  </si>
  <si>
    <t>Косметический ремонт 
Л./КЛ. №1</t>
  </si>
  <si>
    <t>Замена, восстановление отдельных участков полов, ступеней МОП и технических помещений (тамбуры Л./КЛ. №4)</t>
  </si>
  <si>
    <t xml:space="preserve">по текущему ремонту многоквартирного дома по адресу: пр-кт Славы, д. 30, корпус 5, литер А на 2024 год </t>
  </si>
  <si>
    <t>Косметический ремонт 
Л./КЛ. №5</t>
  </si>
  <si>
    <t xml:space="preserve"> </t>
  </si>
  <si>
    <t xml:space="preserve">по текущему ремонту многоквартирного дома по адресу: пр. Славы, д. 30, корпус 6, литер А  на  2024 год </t>
  </si>
  <si>
    <t>Замена и восстановление оконных заполнений.Л./КЛ.№2</t>
  </si>
  <si>
    <t xml:space="preserve">по текущему ремонту многоквартирного дома по адресу: ул. Турку, д. 9, корпус 3, литер А  на 2024 год </t>
  </si>
  <si>
    <t>Замена и восстановление дверных заполнений   (тамбуры, металлические, Л./КЛ. №1-6, 1300х2050)</t>
  </si>
  <si>
    <t>Замена и восстановление дверных заполнений   (подвальные, металлические, Л./КЛ. №1-6, 1400х1800)</t>
  </si>
  <si>
    <t>Раздел 2. Электротехнические работы</t>
  </si>
  <si>
    <t>Замена дверей слаботочных щитков на этажах. Л./КЛ. №1-6</t>
  </si>
  <si>
    <t xml:space="preserve">по текущему ремонту многоквартирного дома по адресу: ул. Турку, д. 9, корпус 4, литер А  на 2024 год </t>
  </si>
  <si>
    <t>Косметический ремонт 
Л./КЛ. №6</t>
  </si>
  <si>
    <t>Ремонт и восстановление разрушенных участков тротуаров, проездов, дорожек (пар.6, выпуск)</t>
  </si>
  <si>
    <t>Аварийно-восстановительные работы. Ремонт выпуска (земляные работы)</t>
  </si>
  <si>
    <t xml:space="preserve">Составил: ведущий инженер-сметчик </t>
  </si>
  <si>
    <t xml:space="preserve">по текущему ремонту многоквартирного дома по адресу: ул. Турку, д. 11, корпус 1, литер А на 2024 год </t>
  </si>
  <si>
    <t>Аварийно-восстановительные работы. Лифты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</si>
</sst>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9]dd/mmm"/>
  </numFmts>
  <fonts count="23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Arial Narrow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333333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EDEDED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rgb="FFDEEBF7"/>
        <bgColor rgb="FFEDEDED"/>
      </patternFill>
    </fill>
    <fill>
      <patternFill patternType="solid">
        <fgColor rgb="FFFFC000"/>
        <bgColor rgb="FFFF99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2" fillId="0" borderId="0"/>
  </cellStyleXfs>
  <cellXfs count="262">
    <xf numFmtId="0" fontId="0" fillId="0" borderId="0" xfId="0"/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top"/>
    </xf>
    <xf numFmtId="16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/>
    <xf numFmtId="4" fontId="2" fillId="0" borderId="0" xfId="3" applyNumberFormat="1"/>
    <xf numFmtId="0" fontId="22" fillId="0" borderId="0" xfId="4"/>
    <xf numFmtId="0" fontId="9" fillId="0" borderId="0" xfId="3" applyFont="1" applyAlignment="1">
      <alignment horizontal="center"/>
    </xf>
    <xf numFmtId="0" fontId="9" fillId="0" borderId="0" xfId="3" applyFont="1"/>
    <xf numFmtId="0" fontId="9" fillId="0" borderId="1" xfId="3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2" fillId="0" borderId="1" xfId="3" applyNumberFormat="1" applyBorder="1" applyAlignment="1">
      <alignment horizontal="center"/>
    </xf>
    <xf numFmtId="164" fontId="2" fillId="0" borderId="1" xfId="3" applyNumberForma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8" fillId="0" borderId="1" xfId="3" applyFont="1" applyBorder="1"/>
    <xf numFmtId="0" fontId="8" fillId="0" borderId="1" xfId="0" applyFont="1" applyBorder="1"/>
    <xf numFmtId="4" fontId="8" fillId="0" borderId="1" xfId="0" applyNumberFormat="1" applyFont="1" applyBorder="1" applyAlignment="1">
      <alignment horizontal="center" vertical="center" wrapText="1"/>
    </xf>
    <xf numFmtId="0" fontId="16" fillId="0" borderId="0" xfId="3" applyFont="1"/>
    <xf numFmtId="4" fontId="16" fillId="0" borderId="1" xfId="3" applyNumberFormat="1" applyFont="1" applyBorder="1" applyAlignment="1">
      <alignment horizontal="center"/>
    </xf>
    <xf numFmtId="0" fontId="16" fillId="0" borderId="0" xfId="4" applyFont="1"/>
    <xf numFmtId="0" fontId="3" fillId="0" borderId="0" xfId="1" applyFont="1" applyAlignment="1">
      <alignment wrapText="1"/>
    </xf>
    <xf numFmtId="0" fontId="3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4" fillId="6" borderId="14" xfId="1" applyFont="1" applyFill="1" applyBorder="1" applyAlignment="1">
      <alignment horizontal="center" vertical="center" wrapText="1"/>
    </xf>
    <xf numFmtId="0" fontId="4" fillId="6" borderId="15" xfId="1" applyFont="1" applyFill="1" applyBorder="1"/>
    <xf numFmtId="0" fontId="4" fillId="6" borderId="1" xfId="1" applyFont="1" applyFill="1" applyBorder="1"/>
    <xf numFmtId="0" fontId="4" fillId="6" borderId="16" xfId="1" applyFont="1" applyFill="1" applyBorder="1"/>
    <xf numFmtId="0" fontId="4" fillId="6" borderId="17" xfId="1" applyFont="1" applyFill="1" applyBorder="1"/>
    <xf numFmtId="0" fontId="4" fillId="6" borderId="18" xfId="1" applyFont="1" applyFill="1" applyBorder="1"/>
    <xf numFmtId="0" fontId="3" fillId="0" borderId="1" xfId="1" applyFont="1" applyBorder="1" applyAlignment="1">
      <alignment wrapText="1"/>
    </xf>
    <xf numFmtId="0" fontId="3" fillId="0" borderId="19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5" xfId="1" applyFont="1" applyBorder="1"/>
    <xf numFmtId="0" fontId="3" fillId="0" borderId="1" xfId="1" applyFont="1" applyBorder="1"/>
    <xf numFmtId="0" fontId="3" fillId="0" borderId="16" xfId="1" applyFont="1" applyBorder="1"/>
    <xf numFmtId="0" fontId="3" fillId="0" borderId="17" xfId="1" applyFont="1" applyBorder="1"/>
    <xf numFmtId="0" fontId="4" fillId="0" borderId="18" xfId="1" applyFont="1" applyBorder="1" applyAlignment="1">
      <alignment horizontal="center"/>
    </xf>
    <xf numFmtId="0" fontId="3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4" fillId="7" borderId="2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/>
    </xf>
    <xf numFmtId="164" fontId="4" fillId="7" borderId="20" xfId="1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>
      <alignment horizontal="center" vertical="center" wrapText="1"/>
    </xf>
    <xf numFmtId="0" fontId="3" fillId="8" borderId="15" xfId="1" applyFont="1" applyFill="1" applyBorder="1"/>
    <xf numFmtId="0" fontId="3" fillId="8" borderId="1" xfId="1" applyFont="1" applyFill="1" applyBorder="1"/>
    <xf numFmtId="0" fontId="3" fillId="8" borderId="16" xfId="1" applyFont="1" applyFill="1" applyBorder="1"/>
    <xf numFmtId="0" fontId="3" fillId="8" borderId="17" xfId="1" applyFont="1" applyFill="1" applyBorder="1"/>
    <xf numFmtId="0" fontId="4" fillId="8" borderId="18" xfId="1" applyFont="1" applyFill="1" applyBorder="1"/>
    <xf numFmtId="164" fontId="4" fillId="0" borderId="0" xfId="1" applyNumberFormat="1" applyFont="1"/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0" borderId="18" xfId="1" applyFont="1" applyBorder="1"/>
    <xf numFmtId="0" fontId="4" fillId="7" borderId="1" xfId="1" applyFont="1" applyFill="1" applyBorder="1" applyAlignment="1">
      <alignment horizontal="center" vertical="center"/>
    </xf>
    <xf numFmtId="164" fontId="4" fillId="7" borderId="1" xfId="1" applyNumberFormat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3" fillId="6" borderId="15" xfId="1" applyFont="1" applyFill="1" applyBorder="1"/>
    <xf numFmtId="0" fontId="3" fillId="6" borderId="1" xfId="1" applyFont="1" applyFill="1" applyBorder="1"/>
    <xf numFmtId="0" fontId="3" fillId="6" borderId="16" xfId="1" applyFont="1" applyFill="1" applyBorder="1"/>
    <xf numFmtId="0" fontId="3" fillId="6" borderId="17" xfId="1" applyFont="1" applyFill="1" applyBorder="1"/>
    <xf numFmtId="0" fontId="3" fillId="2" borderId="1" xfId="1" applyFont="1" applyFill="1" applyBorder="1" applyAlignment="1">
      <alignment horizontal="center" wrapText="1"/>
    </xf>
    <xf numFmtId="0" fontId="3" fillId="7" borderId="1" xfId="1" applyFont="1" applyFill="1" applyBorder="1" applyAlignment="1">
      <alignment horizontal="center" vertical="center"/>
    </xf>
    <xf numFmtId="164" fontId="17" fillId="7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17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 vertical="center" wrapText="1"/>
    </xf>
    <xf numFmtId="1" fontId="4" fillId="7" borderId="3" xfId="1" applyNumberFormat="1" applyFont="1" applyFill="1" applyBorder="1" applyAlignment="1">
      <alignment horizontal="center" vertical="center"/>
    </xf>
    <xf numFmtId="164" fontId="4" fillId="7" borderId="1" xfId="1" applyNumberFormat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164" fontId="4" fillId="7" borderId="3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 wrapText="1"/>
    </xf>
    <xf numFmtId="0" fontId="4" fillId="2" borderId="18" xfId="1" applyFont="1" applyFill="1" applyBorder="1"/>
    <xf numFmtId="0" fontId="4" fillId="7" borderId="17" xfId="1" applyFont="1" applyFill="1" applyBorder="1" applyAlignment="1">
      <alignment vertical="center" wrapText="1"/>
    </xf>
    <xf numFmtId="164" fontId="4" fillId="7" borderId="0" xfId="1" applyNumberFormat="1" applyFont="1" applyFill="1" applyAlignment="1">
      <alignment horizontal="center" vertical="center"/>
    </xf>
    <xf numFmtId="0" fontId="20" fillId="2" borderId="19" xfId="1" applyFont="1" applyFill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22" xfId="1" applyFont="1" applyBorder="1" applyAlignment="1">
      <alignment vertical="center" wrapText="1"/>
    </xf>
    <xf numFmtId="1" fontId="4" fillId="7" borderId="1" xfId="1" applyNumberFormat="1" applyFont="1" applyFill="1" applyBorder="1" applyAlignment="1">
      <alignment horizontal="center" vertical="center"/>
    </xf>
    <xf numFmtId="164" fontId="4" fillId="8" borderId="18" xfId="1" applyNumberFormat="1" applyFont="1" applyFill="1" applyBorder="1"/>
    <xf numFmtId="164" fontId="3" fillId="0" borderId="1" xfId="1" applyNumberFormat="1" applyFont="1" applyBorder="1"/>
    <xf numFmtId="164" fontId="3" fillId="0" borderId="16" xfId="1" applyNumberFormat="1" applyFont="1" applyBorder="1"/>
    <xf numFmtId="0" fontId="19" fillId="7" borderId="1" xfId="1" applyFont="1" applyFill="1" applyBorder="1" applyAlignment="1">
      <alignment horizontal="center" vertical="center" wrapText="1"/>
    </xf>
    <xf numFmtId="164" fontId="3" fillId="6" borderId="15" xfId="1" applyNumberFormat="1" applyFont="1" applyFill="1" applyBorder="1"/>
    <xf numFmtId="0" fontId="3" fillId="8" borderId="15" xfId="1" applyFont="1" applyFill="1" applyBorder="1" applyAlignment="1">
      <alignment vertical="center"/>
    </xf>
    <xf numFmtId="0" fontId="3" fillId="8" borderId="1" xfId="1" applyFont="1" applyFill="1" applyBorder="1" applyAlignment="1">
      <alignment vertical="center"/>
    </xf>
    <xf numFmtId="0" fontId="3" fillId="8" borderId="16" xfId="1" applyFont="1" applyFill="1" applyBorder="1" applyAlignment="1">
      <alignment vertical="center"/>
    </xf>
    <xf numFmtId="0" fontId="3" fillId="8" borderId="17" xfId="1" applyFont="1" applyFill="1" applyBorder="1" applyAlignment="1">
      <alignment vertical="center"/>
    </xf>
    <xf numFmtId="164" fontId="4" fillId="8" borderId="18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3" fillId="6" borderId="15" xfId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3" fillId="6" borderId="16" xfId="1" applyFont="1" applyFill="1" applyBorder="1" applyAlignment="1">
      <alignment vertical="center"/>
    </xf>
    <xf numFmtId="0" fontId="3" fillId="6" borderId="17" xfId="1" applyFont="1" applyFill="1" applyBorder="1" applyAlignment="1">
      <alignment vertical="center"/>
    </xf>
    <xf numFmtId="0" fontId="4" fillId="6" borderId="18" xfId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vertical="center"/>
    </xf>
    <xf numFmtId="0" fontId="4" fillId="8" borderId="18" xfId="1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 wrapText="1"/>
    </xf>
    <xf numFmtId="164" fontId="4" fillId="5" borderId="22" xfId="1" applyNumberFormat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vertical="center" wrapText="1"/>
    </xf>
    <xf numFmtId="0" fontId="4" fillId="5" borderId="17" xfId="1" applyFont="1" applyFill="1" applyBorder="1" applyAlignment="1">
      <alignment vertical="center" wrapText="1"/>
    </xf>
    <xf numFmtId="0" fontId="3" fillId="5" borderId="15" xfId="1" applyFont="1" applyFill="1" applyBorder="1"/>
    <xf numFmtId="0" fontId="3" fillId="5" borderId="1" xfId="1" applyFont="1" applyFill="1" applyBorder="1"/>
    <xf numFmtId="0" fontId="3" fillId="5" borderId="16" xfId="1" applyFont="1" applyFill="1" applyBorder="1"/>
    <xf numFmtId="0" fontId="3" fillId="5" borderId="17" xfId="1" applyFont="1" applyFill="1" applyBorder="1"/>
    <xf numFmtId="0" fontId="4" fillId="5" borderId="18" xfId="1" applyFont="1" applyFill="1" applyBorder="1"/>
    <xf numFmtId="0" fontId="4" fillId="6" borderId="14" xfId="1" applyFont="1" applyFill="1" applyBorder="1" applyAlignment="1">
      <alignment vertical="center" wrapText="1"/>
    </xf>
    <xf numFmtId="0" fontId="3" fillId="0" borderId="17" xfId="1" applyFont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3" fillId="5" borderId="15" xfId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3" fillId="5" borderId="17" xfId="1" applyFont="1" applyFill="1" applyBorder="1" applyAlignment="1">
      <alignment vertical="center"/>
    </xf>
    <xf numFmtId="0" fontId="4" fillId="5" borderId="18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7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164" fontId="3" fillId="0" borderId="0" xfId="1" applyNumberFormat="1" applyFont="1"/>
    <xf numFmtId="0" fontId="4" fillId="9" borderId="1" xfId="1" applyFont="1" applyFill="1" applyBorder="1" applyAlignment="1">
      <alignment vertical="center" wrapText="1"/>
    </xf>
    <xf numFmtId="0" fontId="3" fillId="9" borderId="1" xfId="1" applyFont="1" applyFill="1" applyBorder="1" applyAlignment="1">
      <alignment horizontal="center" vertical="center"/>
    </xf>
    <xf numFmtId="164" fontId="4" fillId="9" borderId="1" xfId="1" applyNumberFormat="1" applyFont="1" applyFill="1" applyBorder="1" applyAlignment="1">
      <alignment horizontal="center" vertical="center"/>
    </xf>
    <xf numFmtId="2" fontId="19" fillId="9" borderId="1" xfId="1" applyNumberFormat="1" applyFont="1" applyFill="1" applyBorder="1" applyAlignment="1">
      <alignment horizontal="center" vertical="center" wrapText="1"/>
    </xf>
    <xf numFmtId="0" fontId="4" fillId="9" borderId="15" xfId="1" applyFont="1" applyFill="1" applyBorder="1" applyAlignment="1">
      <alignment vertical="center"/>
    </xf>
    <xf numFmtId="0" fontId="4" fillId="9" borderId="1" xfId="1" applyFont="1" applyFill="1" applyBorder="1" applyAlignment="1">
      <alignment vertical="center"/>
    </xf>
    <xf numFmtId="0" fontId="4" fillId="9" borderId="16" xfId="1" applyFont="1" applyFill="1" applyBorder="1" applyAlignment="1">
      <alignment vertical="center"/>
    </xf>
    <xf numFmtId="164" fontId="4" fillId="9" borderId="17" xfId="1" applyNumberFormat="1" applyFont="1" applyFill="1" applyBorder="1" applyAlignment="1">
      <alignment vertical="center"/>
    </xf>
    <xf numFmtId="164" fontId="4" fillId="9" borderId="1" xfId="1" applyNumberFormat="1" applyFont="1" applyFill="1" applyBorder="1" applyAlignment="1">
      <alignment vertical="center"/>
    </xf>
    <xf numFmtId="164" fontId="4" fillId="9" borderId="18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164" fontId="3" fillId="1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/>
    </xf>
    <xf numFmtId="4" fontId="2" fillId="0" borderId="0" xfId="3" applyNumberFormat="1" applyAlignment="1">
      <alignment horizontal="center"/>
    </xf>
    <xf numFmtId="10" fontId="2" fillId="0" borderId="0" xfId="3" applyNumberForma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/>
    </xf>
    <xf numFmtId="0" fontId="4" fillId="5" borderId="14" xfId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3 2" xfId="3" xr:uid="{00000000-0005-0000-0000-000008000000}"/>
    <cellStyle name="Обычный 4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DEDED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8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31.5703125" style="9" customWidth="1"/>
    <col min="4" max="4" width="8.28515625" style="8" customWidth="1"/>
    <col min="5" max="5" width="7.5703125" style="10" customWidth="1"/>
    <col min="6" max="6" width="12.42578125" style="11" customWidth="1"/>
    <col min="7" max="7" width="13" style="8" customWidth="1"/>
    <col min="8" max="8" width="13.42578125" style="9" customWidth="1"/>
    <col min="9" max="9" width="9" style="9" hidden="1" customWidth="1"/>
    <col min="10" max="15" width="11.5703125" style="9" hidden="1" customWidth="1"/>
    <col min="16" max="254" width="9.140625" style="9" customWidth="1"/>
    <col min="255" max="255" width="3.85546875" style="9" customWidth="1"/>
    <col min="256" max="256" width="24.28515625" style="9" customWidth="1"/>
    <col min="257" max="257" width="13.140625" style="9" customWidth="1"/>
    <col min="258" max="258" width="16" style="9" customWidth="1"/>
    <col min="259" max="259" width="12.42578125" style="9" customWidth="1"/>
    <col min="260" max="260" width="15" style="9" customWidth="1"/>
    <col min="261" max="261" width="16" style="9" customWidth="1"/>
    <col min="262" max="262" width="9.140625" style="9" customWidth="1"/>
    <col min="263" max="265" width="9" style="9" customWidth="1"/>
    <col min="266" max="510" width="9.140625" style="9" customWidth="1"/>
    <col min="511" max="511" width="3.85546875" style="9" customWidth="1"/>
    <col min="512" max="512" width="24.28515625" style="9" customWidth="1"/>
    <col min="513" max="513" width="13.140625" style="9" customWidth="1"/>
    <col min="514" max="514" width="16" style="9" customWidth="1"/>
    <col min="515" max="515" width="12.42578125" style="9" customWidth="1"/>
    <col min="516" max="516" width="15" style="9" customWidth="1"/>
    <col min="517" max="517" width="16" style="9" customWidth="1"/>
    <col min="518" max="518" width="9.140625" style="9" customWidth="1"/>
    <col min="519" max="521" width="9" style="9" customWidth="1"/>
    <col min="522" max="766" width="9.140625" style="9" customWidth="1"/>
    <col min="767" max="767" width="3.85546875" style="9" customWidth="1"/>
    <col min="768" max="768" width="24.28515625" style="9" customWidth="1"/>
    <col min="769" max="769" width="13.140625" style="9" customWidth="1"/>
    <col min="770" max="770" width="16" style="9" customWidth="1"/>
    <col min="771" max="771" width="12.42578125" style="9" customWidth="1"/>
    <col min="772" max="772" width="15" style="9" customWidth="1"/>
    <col min="773" max="773" width="16" style="9" customWidth="1"/>
    <col min="774" max="774" width="9.140625" style="9" customWidth="1"/>
    <col min="775" max="777" width="9" style="9" customWidth="1"/>
    <col min="778" max="1022" width="9.140625" style="9" customWidth="1"/>
    <col min="1023" max="1023" width="3.85546875" style="9" customWidth="1"/>
    <col min="1024" max="1025" width="24.28515625" style="9" customWidth="1"/>
  </cols>
  <sheetData>
    <row r="1" spans="1:8" x14ac:dyDescent="0.25">
      <c r="A1" s="231" t="s">
        <v>0</v>
      </c>
      <c r="B1" s="231"/>
      <c r="C1" s="231"/>
      <c r="D1" s="231"/>
      <c r="F1" s="9" t="s">
        <v>1</v>
      </c>
    </row>
    <row r="2" spans="1:8" x14ac:dyDescent="0.25">
      <c r="A2" s="231" t="s">
        <v>2</v>
      </c>
      <c r="B2" s="231"/>
      <c r="C2" s="231"/>
      <c r="D2" s="231"/>
      <c r="F2" s="9" t="s">
        <v>3</v>
      </c>
    </row>
    <row r="3" spans="1:8" x14ac:dyDescent="0.25">
      <c r="A3" s="231" t="s">
        <v>4</v>
      </c>
      <c r="B3" s="231"/>
      <c r="C3" s="231"/>
      <c r="D3" s="231"/>
      <c r="F3" s="9" t="s">
        <v>4</v>
      </c>
    </row>
    <row r="4" spans="1:8" x14ac:dyDescent="0.25">
      <c r="A4" s="232"/>
      <c r="B4" s="232"/>
      <c r="C4" s="232"/>
      <c r="D4" s="232"/>
      <c r="F4" s="9"/>
    </row>
    <row r="5" spans="1:8" x14ac:dyDescent="0.25">
      <c r="A5" s="231" t="s">
        <v>5</v>
      </c>
      <c r="B5" s="231"/>
      <c r="C5" s="231"/>
      <c r="D5" s="231"/>
      <c r="F5" s="9" t="s">
        <v>6</v>
      </c>
    </row>
    <row r="6" spans="1:8" x14ac:dyDescent="0.25">
      <c r="A6" s="231" t="s">
        <v>7</v>
      </c>
      <c r="B6" s="231"/>
      <c r="C6" s="231"/>
      <c r="D6" s="231"/>
      <c r="F6" s="9" t="s">
        <v>7</v>
      </c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9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</row>
    <row r="13" spans="1:8" x14ac:dyDescent="0.25">
      <c r="A13" s="232"/>
      <c r="B13" s="232"/>
      <c r="C13" s="232"/>
      <c r="D13" s="232"/>
      <c r="E13" s="232"/>
      <c r="F13" s="232"/>
      <c r="G13" s="232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8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8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8"/>
    </row>
    <row r="17" spans="1:2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20" s="8" customFormat="1" ht="25.5" x14ac:dyDescent="0.2">
      <c r="A18" s="6">
        <v>1</v>
      </c>
      <c r="B18" s="6" t="s">
        <v>20</v>
      </c>
      <c r="C18" s="6" t="s">
        <v>21</v>
      </c>
      <c r="D18" s="14" t="s">
        <v>22</v>
      </c>
      <c r="E18" s="15">
        <v>9</v>
      </c>
      <c r="F18" s="16">
        <v>60.901000000000003</v>
      </c>
      <c r="G18" s="14" t="s">
        <v>23</v>
      </c>
      <c r="H18" s="16" t="s">
        <v>24</v>
      </c>
    </row>
    <row r="19" spans="1:20" s="8" customFormat="1" ht="25.5" x14ac:dyDescent="0.2">
      <c r="A19" s="6">
        <f>A18+1</f>
        <v>2</v>
      </c>
      <c r="B19" s="6" t="s">
        <v>20</v>
      </c>
      <c r="C19" s="6" t="s">
        <v>25</v>
      </c>
      <c r="D19" s="14" t="s">
        <v>22</v>
      </c>
      <c r="E19" s="15">
        <v>6</v>
      </c>
      <c r="F19" s="16">
        <v>36.786999999999999</v>
      </c>
      <c r="G19" s="14" t="s">
        <v>26</v>
      </c>
      <c r="H19" s="16" t="s">
        <v>24</v>
      </c>
    </row>
    <row r="20" spans="1:20" s="8" customFormat="1" ht="25.5" x14ac:dyDescent="0.2">
      <c r="A20" s="6">
        <f>A19+1</f>
        <v>3</v>
      </c>
      <c r="B20" s="6" t="s">
        <v>20</v>
      </c>
      <c r="C20" s="6" t="s">
        <v>27</v>
      </c>
      <c r="D20" s="14" t="s">
        <v>22</v>
      </c>
      <c r="E20" s="15">
        <v>6</v>
      </c>
      <c r="F20" s="16">
        <v>36.786999999999999</v>
      </c>
      <c r="G20" s="14" t="s">
        <v>28</v>
      </c>
      <c r="H20" s="16" t="s">
        <v>24</v>
      </c>
    </row>
    <row r="21" spans="1:20" s="8" customFormat="1" ht="51" x14ac:dyDescent="0.2">
      <c r="A21" s="6">
        <f>A20+1</f>
        <v>4</v>
      </c>
      <c r="B21" s="6" t="s">
        <v>29</v>
      </c>
      <c r="C21" s="6" t="s">
        <v>30</v>
      </c>
      <c r="D21" s="17" t="s">
        <v>31</v>
      </c>
      <c r="E21" s="15">
        <v>120</v>
      </c>
      <c r="F21" s="16">
        <v>107.09</v>
      </c>
      <c r="G21" s="14" t="s">
        <v>23</v>
      </c>
      <c r="H21" s="16" t="s">
        <v>24</v>
      </c>
    </row>
    <row r="22" spans="1:20" s="8" customFormat="1" ht="12.75" customHeight="1" x14ac:dyDescent="0.2">
      <c r="A22" s="234" t="s">
        <v>32</v>
      </c>
      <c r="B22" s="234"/>
      <c r="C22" s="234"/>
      <c r="D22" s="234"/>
      <c r="E22" s="234"/>
      <c r="F22" s="234"/>
      <c r="G22" s="234"/>
      <c r="H22" s="234"/>
    </row>
    <row r="23" spans="1:20" s="8" customFormat="1" ht="25.5" x14ac:dyDescent="0.2">
      <c r="A23" s="6">
        <f>A21+1</f>
        <v>5</v>
      </c>
      <c r="B23" s="18" t="s">
        <v>33</v>
      </c>
      <c r="C23" s="17" t="s">
        <v>34</v>
      </c>
      <c r="D23" s="17" t="s">
        <v>31</v>
      </c>
      <c r="E23" s="6">
        <v>30</v>
      </c>
      <c r="F23" s="6">
        <v>128.31299999999999</v>
      </c>
      <c r="G23" s="6" t="s">
        <v>35</v>
      </c>
      <c r="H23" s="16" t="s">
        <v>24</v>
      </c>
    </row>
    <row r="24" spans="1:20" s="8" customFormat="1" ht="12.75" customHeight="1" x14ac:dyDescent="0.2">
      <c r="A24" s="234" t="s">
        <v>36</v>
      </c>
      <c r="B24" s="234"/>
      <c r="C24" s="234"/>
      <c r="D24" s="234"/>
      <c r="E24" s="234"/>
      <c r="F24" s="234"/>
      <c r="G24" s="234"/>
      <c r="H24" s="234"/>
    </row>
    <row r="25" spans="1:20" s="8" customFormat="1" ht="51" x14ac:dyDescent="0.2">
      <c r="A25" s="19">
        <f>A23+1</f>
        <v>6</v>
      </c>
      <c r="B25" s="6">
        <v>28</v>
      </c>
      <c r="C25" s="6" t="s">
        <v>37</v>
      </c>
      <c r="D25" s="6" t="s">
        <v>31</v>
      </c>
      <c r="E25" s="6">
        <v>32</v>
      </c>
      <c r="F25" s="5">
        <v>71.137</v>
      </c>
      <c r="G25" s="14" t="s">
        <v>38</v>
      </c>
      <c r="H25" s="6" t="s">
        <v>24</v>
      </c>
    </row>
    <row r="26" spans="1:20" s="24" customFormat="1" ht="38.25" x14ac:dyDescent="0.25">
      <c r="A26" s="20"/>
      <c r="B26" s="20"/>
      <c r="C26" s="21" t="s">
        <v>39</v>
      </c>
      <c r="D26" s="20"/>
      <c r="E26" s="20"/>
      <c r="F26" s="22">
        <f>SUM(F18:F25)</f>
        <v>441.01499999999999</v>
      </c>
      <c r="G26" s="20"/>
      <c r="H26" s="4"/>
      <c r="I26" s="23"/>
      <c r="K26" s="23"/>
    </row>
    <row r="27" spans="1:20" s="24" customFormat="1" ht="38.25" x14ac:dyDescent="0.25">
      <c r="A27" s="20"/>
      <c r="B27" s="20"/>
      <c r="C27" s="6" t="s">
        <v>40</v>
      </c>
      <c r="D27" s="20"/>
      <c r="E27" s="20"/>
      <c r="F27" s="25">
        <v>956.60299999999995</v>
      </c>
      <c r="G27" s="20"/>
      <c r="H27" s="4"/>
    </row>
    <row r="28" spans="1:20" s="24" customFormat="1" ht="21.75" customHeight="1" x14ac:dyDescent="0.25">
      <c r="A28" s="20"/>
      <c r="B28" s="20"/>
      <c r="C28" s="3" t="s">
        <v>41</v>
      </c>
      <c r="D28" s="26"/>
      <c r="E28" s="26"/>
      <c r="F28" s="27">
        <f>F27-F26</f>
        <v>515.58799999999997</v>
      </c>
      <c r="G28" s="20"/>
      <c r="H28" s="4"/>
    </row>
    <row r="29" spans="1:20" s="24" customFormat="1" ht="38.25" x14ac:dyDescent="0.25">
      <c r="A29" s="20"/>
      <c r="B29" s="20"/>
      <c r="C29" s="6" t="s">
        <v>42</v>
      </c>
      <c r="D29" s="20"/>
      <c r="E29" s="226">
        <f>F29/F27</f>
        <v>0.96083641803339537</v>
      </c>
      <c r="F29" s="25">
        <v>919.13900000000001</v>
      </c>
      <c r="G29" s="28"/>
      <c r="H29" s="4"/>
    </row>
    <row r="30" spans="1:20" s="24" customFormat="1" ht="24.75" customHeight="1" x14ac:dyDescent="0.25">
      <c r="A30" s="20"/>
      <c r="B30" s="20"/>
      <c r="C30" s="3" t="s">
        <v>43</v>
      </c>
      <c r="D30" s="26"/>
      <c r="E30" s="26"/>
      <c r="F30" s="27">
        <f>F29-F26</f>
        <v>478.12400000000002</v>
      </c>
      <c r="G30" s="20"/>
      <c r="H30" s="4"/>
    </row>
    <row r="31" spans="1:20" s="24" customFormat="1" ht="37.5" customHeight="1" x14ac:dyDescent="0.25">
      <c r="A31" s="20"/>
      <c r="B31" s="20"/>
      <c r="C31" s="3" t="s">
        <v>44</v>
      </c>
      <c r="D31" s="235" t="str">
        <f>IF(F26&gt;F27,"В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31" s="235"/>
      <c r="F31" s="235"/>
      <c r="G31" s="235"/>
      <c r="H31" s="235"/>
    </row>
    <row r="32" spans="1:20" s="24" customFormat="1" ht="24.75" customHeight="1" x14ac:dyDescent="0.25">
      <c r="A32" s="29"/>
      <c r="B32" s="29"/>
      <c r="C32" s="30"/>
      <c r="D32" s="31"/>
      <c r="E32" s="31"/>
      <c r="F32" s="32"/>
      <c r="G32" s="29"/>
      <c r="T32" s="33"/>
    </row>
    <row r="33" spans="1:8" ht="35.25" customHeight="1" x14ac:dyDescent="0.25">
      <c r="A33" s="236" t="s">
        <v>45</v>
      </c>
      <c r="B33" s="236"/>
      <c r="C33" s="236"/>
      <c r="D33" s="236"/>
      <c r="E33" s="236"/>
      <c r="F33" s="34"/>
      <c r="G33" s="34"/>
      <c r="H33" s="35" t="s">
        <v>46</v>
      </c>
    </row>
    <row r="34" spans="1:8" x14ac:dyDescent="0.25">
      <c r="G34" s="11"/>
      <c r="H34" s="11"/>
    </row>
    <row r="35" spans="1:8" ht="26.25" customHeight="1" x14ac:dyDescent="0.25">
      <c r="A35" s="236" t="s">
        <v>47</v>
      </c>
      <c r="B35" s="236"/>
      <c r="C35" s="236"/>
      <c r="D35" s="236"/>
      <c r="E35" s="236"/>
      <c r="F35" s="36"/>
      <c r="G35" s="36"/>
      <c r="H35" s="37" t="s">
        <v>48</v>
      </c>
    </row>
    <row r="36" spans="1:8" x14ac:dyDescent="0.25">
      <c r="A36" s="24"/>
      <c r="B36" s="24" t="s">
        <v>49</v>
      </c>
      <c r="C36" s="37" t="s">
        <v>50</v>
      </c>
      <c r="D36" s="38"/>
      <c r="E36" s="38"/>
      <c r="F36" s="38"/>
      <c r="G36" s="38"/>
      <c r="H36" s="24"/>
    </row>
    <row r="37" spans="1:8" x14ac:dyDescent="0.25">
      <c r="G37" s="11"/>
    </row>
    <row r="38" spans="1:8" x14ac:dyDescent="0.25">
      <c r="C38" s="35"/>
    </row>
    <row r="39" spans="1:8" x14ac:dyDescent="0.25">
      <c r="G39" s="11"/>
    </row>
    <row r="40" spans="1:8" x14ac:dyDescent="0.25">
      <c r="G40" s="11"/>
    </row>
    <row r="41" spans="1:8" x14ac:dyDescent="0.25">
      <c r="G41" s="11"/>
    </row>
    <row r="42" spans="1:8" x14ac:dyDescent="0.25">
      <c r="G42" s="11"/>
    </row>
    <row r="43" spans="1:8" x14ac:dyDescent="0.25">
      <c r="G43" s="11"/>
    </row>
    <row r="44" spans="1:8" x14ac:dyDescent="0.25">
      <c r="G44" s="11"/>
    </row>
    <row r="45" spans="1:8" x14ac:dyDescent="0.25">
      <c r="G45" s="11"/>
    </row>
    <row r="48" spans="1:8" s="8" customFormat="1" ht="12.75" x14ac:dyDescent="0.2">
      <c r="C48" s="9"/>
      <c r="E48" s="10"/>
      <c r="F48" s="11"/>
      <c r="G48" s="11"/>
    </row>
  </sheetData>
  <mergeCells count="24">
    <mergeCell ref="A24:H24"/>
    <mergeCell ref="D31:H31"/>
    <mergeCell ref="A33:E33"/>
    <mergeCell ref="A35:E35"/>
    <mergeCell ref="F14:F16"/>
    <mergeCell ref="G14:G16"/>
    <mergeCell ref="H14:H16"/>
    <mergeCell ref="A17:H17"/>
    <mergeCell ref="A22:H22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G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51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2.75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63.75" x14ac:dyDescent="0.2">
      <c r="A18" s="6">
        <v>1</v>
      </c>
      <c r="B18" s="39">
        <v>6</v>
      </c>
      <c r="C18" s="39" t="s">
        <v>52</v>
      </c>
      <c r="D18" s="39" t="s">
        <v>22</v>
      </c>
      <c r="E18" s="39">
        <v>6</v>
      </c>
      <c r="F18" s="5">
        <v>45.707000000000001</v>
      </c>
      <c r="G18" s="39" t="s">
        <v>53</v>
      </c>
      <c r="H18" s="16" t="s">
        <v>24</v>
      </c>
    </row>
    <row r="19" spans="1:10" s="8" customFormat="1" ht="51" x14ac:dyDescent="0.2">
      <c r="A19" s="6">
        <f>A18+1</f>
        <v>2</v>
      </c>
      <c r="B19" s="6">
        <v>10</v>
      </c>
      <c r="C19" s="6" t="s">
        <v>54</v>
      </c>
      <c r="D19" s="6" t="s">
        <v>55</v>
      </c>
      <c r="E19" s="6">
        <v>1</v>
      </c>
      <c r="F19" s="5">
        <v>167.28100000000001</v>
      </c>
      <c r="G19" s="39" t="s">
        <v>53</v>
      </c>
      <c r="H19" s="16" t="s">
        <v>24</v>
      </c>
    </row>
    <row r="20" spans="1:10" s="24" customFormat="1" ht="38.25" x14ac:dyDescent="0.25">
      <c r="A20" s="20"/>
      <c r="B20" s="20"/>
      <c r="C20" s="21" t="s">
        <v>56</v>
      </c>
      <c r="D20" s="20"/>
      <c r="E20" s="20"/>
      <c r="F20" s="22">
        <f>SUM(F18:F19)</f>
        <v>212.988</v>
      </c>
      <c r="G20" s="20"/>
      <c r="H20" s="20"/>
      <c r="J20" s="23"/>
    </row>
    <row r="21" spans="1:10" s="24" customFormat="1" ht="38.25" x14ac:dyDescent="0.25">
      <c r="A21" s="20"/>
      <c r="B21" s="20"/>
      <c r="C21" s="6" t="s">
        <v>40</v>
      </c>
      <c r="D21" s="20"/>
      <c r="E21" s="20"/>
      <c r="F21" s="25">
        <v>169.435</v>
      </c>
      <c r="G21" s="4"/>
      <c r="H21" s="20"/>
    </row>
    <row r="22" spans="1:10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-43.552999999999997</v>
      </c>
      <c r="G22" s="20"/>
      <c r="H22" s="4"/>
    </row>
    <row r="23" spans="1:10" s="24" customFormat="1" ht="38.25" x14ac:dyDescent="0.25">
      <c r="A23" s="20"/>
      <c r="B23" s="20"/>
      <c r="C23" s="6" t="s">
        <v>42</v>
      </c>
      <c r="D23" s="20"/>
      <c r="E23" s="226">
        <f>F23/F21</f>
        <v>0.95401776492460233</v>
      </c>
      <c r="F23" s="25">
        <v>161.64400000000001</v>
      </c>
      <c r="G23" s="28"/>
      <c r="H23" s="4"/>
    </row>
    <row r="24" spans="1:10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-51.343999999999994</v>
      </c>
      <c r="G24" s="20"/>
      <c r="H24" s="4"/>
    </row>
    <row r="25" spans="1:10" s="24" customFormat="1" ht="31.5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5" s="235"/>
      <c r="F25" s="235"/>
      <c r="G25" s="235"/>
      <c r="H25" s="235"/>
    </row>
    <row r="28" spans="1:10" ht="35.2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0" x14ac:dyDescent="0.25">
      <c r="G29" s="11"/>
      <c r="H29" s="11"/>
    </row>
    <row r="30" spans="1:10" ht="26.2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0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0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3" spans="3:8" s="8" customFormat="1" ht="12.75" x14ac:dyDescent="0.2">
      <c r="C43" s="9"/>
      <c r="E43" s="10"/>
      <c r="F43" s="11"/>
      <c r="G43" s="11"/>
    </row>
  </sheetData>
  <mergeCells count="22">
    <mergeCell ref="A28:E28"/>
    <mergeCell ref="A30:E30"/>
    <mergeCell ref="F14:F16"/>
    <mergeCell ref="G14:G16"/>
    <mergeCell ref="H14:H16"/>
    <mergeCell ref="A17:H17"/>
    <mergeCell ref="D25:H25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57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8" hidden="1" customHeight="1" x14ac:dyDescent="0.2">
      <c r="A17" s="6"/>
      <c r="B17" s="6"/>
      <c r="C17" s="6"/>
      <c r="D17" s="6"/>
      <c r="E17" s="6"/>
      <c r="F17" s="5"/>
      <c r="G17" s="6"/>
      <c r="H17" s="6"/>
    </row>
    <row r="18" spans="1:10" s="8" customFormat="1" ht="12.75" customHeight="1" x14ac:dyDescent="0.2">
      <c r="A18" s="234" t="s">
        <v>36</v>
      </c>
      <c r="B18" s="234"/>
      <c r="C18" s="234"/>
      <c r="D18" s="234"/>
      <c r="E18" s="234"/>
      <c r="F18" s="234"/>
      <c r="G18" s="234"/>
      <c r="H18" s="234"/>
    </row>
    <row r="19" spans="1:10" s="8" customFormat="1" ht="63.75" x14ac:dyDescent="0.2">
      <c r="A19" s="19">
        <v>1</v>
      </c>
      <c r="B19" s="6">
        <v>28</v>
      </c>
      <c r="C19" s="6" t="s">
        <v>37</v>
      </c>
      <c r="D19" s="6" t="s">
        <v>31</v>
      </c>
      <c r="E19" s="6">
        <v>20</v>
      </c>
      <c r="F19" s="5">
        <v>44.43</v>
      </c>
      <c r="G19" s="14" t="s">
        <v>53</v>
      </c>
      <c r="H19" s="15" t="s">
        <v>24</v>
      </c>
    </row>
    <row r="20" spans="1:10" s="24" customFormat="1" ht="38.25" x14ac:dyDescent="0.25">
      <c r="A20" s="20"/>
      <c r="B20" s="20"/>
      <c r="C20" s="21" t="s">
        <v>56</v>
      </c>
      <c r="D20" s="20"/>
      <c r="E20" s="20"/>
      <c r="F20" s="22">
        <f>SUM(F18:F19)</f>
        <v>44.43</v>
      </c>
      <c r="G20" s="20"/>
      <c r="H20" s="20"/>
      <c r="J20" s="23"/>
    </row>
    <row r="21" spans="1:10" s="24" customFormat="1" ht="38.25" x14ac:dyDescent="0.25">
      <c r="A21" s="20"/>
      <c r="B21" s="20"/>
      <c r="C21" s="6" t="s">
        <v>40</v>
      </c>
      <c r="D21" s="20"/>
      <c r="E21" s="20"/>
      <c r="F21" s="25">
        <v>170.58735999999999</v>
      </c>
      <c r="G21" s="20"/>
      <c r="H21" s="20"/>
      <c r="J21" s="23"/>
    </row>
    <row r="22" spans="1:10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126.15735999999998</v>
      </c>
      <c r="G22" s="20"/>
      <c r="H22" s="4"/>
      <c r="J22" s="23"/>
    </row>
    <row r="23" spans="1:10" s="24" customFormat="1" ht="38.25" x14ac:dyDescent="0.25">
      <c r="A23" s="20"/>
      <c r="B23" s="20"/>
      <c r="C23" s="6" t="s">
        <v>42</v>
      </c>
      <c r="D23" s="20"/>
      <c r="E23" s="226">
        <f>F23/F21</f>
        <v>0.92173751912216717</v>
      </c>
      <c r="F23" s="25">
        <v>157.23677000000001</v>
      </c>
      <c r="G23" s="28"/>
      <c r="H23" s="4"/>
      <c r="J23" s="23"/>
    </row>
    <row r="24" spans="1:10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112.80677</v>
      </c>
      <c r="G24" s="20"/>
      <c r="H24" s="4"/>
      <c r="J24" s="23"/>
    </row>
    <row r="25" spans="1:10" s="24" customFormat="1" ht="32.25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5" s="235"/>
      <c r="F25" s="235"/>
      <c r="G25" s="235"/>
      <c r="H25" s="235"/>
      <c r="J25" s="23"/>
    </row>
    <row r="26" spans="1:10" ht="14.25" customHeight="1" x14ac:dyDescent="0.25"/>
    <row r="28" spans="1:10" ht="35.2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0" x14ac:dyDescent="0.25">
      <c r="G29" s="11"/>
      <c r="H29" s="11"/>
    </row>
    <row r="30" spans="1:10" ht="27.7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0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0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3" spans="3:8" s="8" customFormat="1" ht="12.75" x14ac:dyDescent="0.2">
      <c r="C43" s="9"/>
      <c r="E43" s="10"/>
      <c r="F43" s="11"/>
      <c r="G43" s="11"/>
    </row>
  </sheetData>
  <mergeCells count="22">
    <mergeCell ref="A28:E28"/>
    <mergeCell ref="A30:E30"/>
    <mergeCell ref="F14:F16"/>
    <mergeCell ref="G14:G16"/>
    <mergeCell ref="H14:H16"/>
    <mergeCell ref="A18:H18"/>
    <mergeCell ref="D25:H25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8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8" width="15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9" x14ac:dyDescent="0.25">
      <c r="A1" s="231" t="s">
        <v>0</v>
      </c>
      <c r="B1" s="231"/>
      <c r="C1" s="231"/>
      <c r="D1" s="231"/>
      <c r="G1" s="9" t="s">
        <v>1</v>
      </c>
      <c r="H1" s="9"/>
    </row>
    <row r="2" spans="1:9" x14ac:dyDescent="0.25">
      <c r="A2" s="231" t="s">
        <v>2</v>
      </c>
      <c r="B2" s="231"/>
      <c r="C2" s="231"/>
      <c r="D2" s="231"/>
      <c r="G2" s="9" t="s">
        <v>3</v>
      </c>
      <c r="H2" s="9"/>
    </row>
    <row r="3" spans="1:9" x14ac:dyDescent="0.25">
      <c r="A3" s="231" t="s">
        <v>4</v>
      </c>
      <c r="B3" s="231"/>
      <c r="C3" s="231"/>
      <c r="D3" s="231"/>
      <c r="G3" s="9" t="s">
        <v>4</v>
      </c>
      <c r="H3" s="9"/>
    </row>
    <row r="4" spans="1:9" x14ac:dyDescent="0.25">
      <c r="A4" s="232"/>
      <c r="B4" s="232"/>
      <c r="C4" s="232"/>
      <c r="D4" s="232"/>
      <c r="G4" s="9"/>
      <c r="H4" s="9"/>
    </row>
    <row r="5" spans="1:9" x14ac:dyDescent="0.25">
      <c r="A5" s="231" t="s">
        <v>5</v>
      </c>
      <c r="B5" s="231"/>
      <c r="C5" s="231"/>
      <c r="D5" s="231"/>
      <c r="G5" s="9" t="s">
        <v>6</v>
      </c>
      <c r="H5" s="9"/>
    </row>
    <row r="6" spans="1:9" x14ac:dyDescent="0.25">
      <c r="A6" s="231" t="s">
        <v>7</v>
      </c>
      <c r="B6" s="231"/>
      <c r="C6" s="231"/>
      <c r="D6" s="231"/>
      <c r="G6" s="9" t="s">
        <v>7</v>
      </c>
      <c r="H6" s="9"/>
    </row>
    <row r="9" spans="1:9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  <c r="I9" s="40"/>
    </row>
    <row r="10" spans="1:9" s="13" customFormat="1" ht="12.75" customHeight="1" x14ac:dyDescent="0.2">
      <c r="A10" s="233" t="s">
        <v>58</v>
      </c>
      <c r="B10" s="233"/>
      <c r="C10" s="233"/>
      <c r="D10" s="233"/>
      <c r="E10" s="233"/>
      <c r="F10" s="233"/>
      <c r="G10" s="233"/>
      <c r="H10" s="233"/>
    </row>
    <row r="11" spans="1:9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9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9" x14ac:dyDescent="0.25">
      <c r="A13" s="239"/>
      <c r="B13" s="239"/>
      <c r="C13" s="239"/>
      <c r="D13" s="239"/>
      <c r="E13" s="239"/>
      <c r="F13" s="239"/>
      <c r="G13" s="239"/>
    </row>
    <row r="14" spans="1:9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9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9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2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2" s="8" customFormat="1" ht="25.5" x14ac:dyDescent="0.2">
      <c r="A18" s="6">
        <v>1</v>
      </c>
      <c r="B18" s="6" t="s">
        <v>20</v>
      </c>
      <c r="C18" s="6" t="s">
        <v>59</v>
      </c>
      <c r="D18" s="14" t="s">
        <v>22</v>
      </c>
      <c r="E18" s="15">
        <v>6</v>
      </c>
      <c r="F18" s="16">
        <v>32.409999999999997</v>
      </c>
      <c r="G18" s="15" t="s">
        <v>60</v>
      </c>
      <c r="H18" s="16" t="s">
        <v>24</v>
      </c>
    </row>
    <row r="19" spans="1:12" s="8" customFormat="1" ht="25.5" x14ac:dyDescent="0.2">
      <c r="A19" s="6">
        <f>A18+1</f>
        <v>2</v>
      </c>
      <c r="B19" s="6" t="s">
        <v>20</v>
      </c>
      <c r="C19" s="6" t="s">
        <v>61</v>
      </c>
      <c r="D19" s="14" t="s">
        <v>22</v>
      </c>
      <c r="E19" s="15">
        <f>20*3</f>
        <v>60</v>
      </c>
      <c r="F19" s="16">
        <f>339.012</f>
        <v>339.012</v>
      </c>
      <c r="G19" s="14" t="s">
        <v>62</v>
      </c>
      <c r="H19" s="16" t="s">
        <v>24</v>
      </c>
    </row>
    <row r="20" spans="1:12" s="8" customFormat="1" ht="38.25" x14ac:dyDescent="0.2">
      <c r="A20" s="6">
        <f>A19+1</f>
        <v>3</v>
      </c>
      <c r="B20" s="6" t="s">
        <v>63</v>
      </c>
      <c r="C20" s="41" t="s">
        <v>64</v>
      </c>
      <c r="D20" s="6" t="s">
        <v>55</v>
      </c>
      <c r="E20" s="6">
        <v>1</v>
      </c>
      <c r="F20" s="6">
        <v>121.149</v>
      </c>
      <c r="G20" s="15" t="s">
        <v>65</v>
      </c>
      <c r="H20" s="6" t="s">
        <v>24</v>
      </c>
    </row>
    <row r="21" spans="1:12" s="8" customFormat="1" ht="12.75" customHeight="1" x14ac:dyDescent="0.2">
      <c r="A21" s="234" t="s">
        <v>32</v>
      </c>
      <c r="B21" s="234"/>
      <c r="C21" s="234"/>
      <c r="D21" s="234"/>
      <c r="E21" s="234"/>
      <c r="F21" s="234"/>
      <c r="G21" s="234"/>
      <c r="H21" s="234"/>
      <c r="L21" s="11"/>
    </row>
    <row r="22" spans="1:12" s="8" customFormat="1" ht="25.5" x14ac:dyDescent="0.2">
      <c r="A22" s="6">
        <f>A20+1</f>
        <v>4</v>
      </c>
      <c r="B22" s="42" t="s">
        <v>66</v>
      </c>
      <c r="C22" s="6" t="s">
        <v>67</v>
      </c>
      <c r="D22" s="14" t="s">
        <v>31</v>
      </c>
      <c r="E22" s="14">
        <v>12</v>
      </c>
      <c r="F22" s="16">
        <v>57.161000000000001</v>
      </c>
      <c r="G22" s="14" t="s">
        <v>23</v>
      </c>
      <c r="H22" s="16" t="s">
        <v>24</v>
      </c>
      <c r="L22" s="11"/>
    </row>
    <row r="23" spans="1:12" s="8" customFormat="1" ht="12.75" x14ac:dyDescent="0.2">
      <c r="A23" s="6">
        <f>A22+1</f>
        <v>5</v>
      </c>
      <c r="B23" s="42" t="s">
        <v>68</v>
      </c>
      <c r="C23" s="6" t="s">
        <v>69</v>
      </c>
      <c r="D23" s="14" t="s">
        <v>31</v>
      </c>
      <c r="E23" s="6">
        <v>5</v>
      </c>
      <c r="F23" s="5">
        <v>21.097999999999999</v>
      </c>
      <c r="G23" s="14" t="s">
        <v>23</v>
      </c>
      <c r="H23" s="16" t="s">
        <v>24</v>
      </c>
      <c r="L23" s="11"/>
    </row>
    <row r="24" spans="1:12" s="8" customFormat="1" ht="25.5" x14ac:dyDescent="0.2">
      <c r="A24" s="6">
        <f>A23+1</f>
        <v>6</v>
      </c>
      <c r="B24" s="42" t="s">
        <v>70</v>
      </c>
      <c r="C24" s="6" t="s">
        <v>71</v>
      </c>
      <c r="D24" s="14" t="s">
        <v>31</v>
      </c>
      <c r="E24" s="6">
        <v>6</v>
      </c>
      <c r="F24" s="5">
        <v>15.851000000000001</v>
      </c>
      <c r="G24" s="14" t="s">
        <v>23</v>
      </c>
      <c r="H24" s="16" t="s">
        <v>24</v>
      </c>
      <c r="J24" s="11"/>
      <c r="L24" s="11"/>
    </row>
    <row r="25" spans="1:12" s="8" customFormat="1" ht="39.75" customHeight="1" x14ac:dyDescent="0.2">
      <c r="A25" s="6">
        <f>A24+1</f>
        <v>7</v>
      </c>
      <c r="B25" s="42" t="s">
        <v>72</v>
      </c>
      <c r="C25" s="6" t="s">
        <v>73</v>
      </c>
      <c r="D25" s="14" t="s">
        <v>31</v>
      </c>
      <c r="E25" s="6">
        <v>1</v>
      </c>
      <c r="F25" s="5">
        <v>15.33</v>
      </c>
      <c r="G25" s="14" t="s">
        <v>23</v>
      </c>
      <c r="H25" s="16" t="s">
        <v>24</v>
      </c>
      <c r="L25" s="11"/>
    </row>
    <row r="26" spans="1:12" s="24" customFormat="1" ht="39.75" customHeight="1" x14ac:dyDescent="0.25">
      <c r="A26" s="20"/>
      <c r="B26" s="20"/>
      <c r="C26" s="21" t="s">
        <v>56</v>
      </c>
      <c r="D26" s="20"/>
      <c r="E26" s="20"/>
      <c r="F26" s="22">
        <f>SUM(F18:F25)</f>
        <v>602.01099999999997</v>
      </c>
      <c r="G26" s="20"/>
      <c r="H26" s="20"/>
      <c r="J26" s="23"/>
      <c r="L26" s="23"/>
    </row>
    <row r="27" spans="1:12" s="24" customFormat="1" ht="38.25" x14ac:dyDescent="0.25">
      <c r="A27" s="20"/>
      <c r="B27" s="20"/>
      <c r="C27" s="6" t="s">
        <v>40</v>
      </c>
      <c r="D27" s="20"/>
      <c r="E27" s="20"/>
      <c r="F27" s="25">
        <v>952.77832000000001</v>
      </c>
      <c r="G27" s="20"/>
      <c r="H27" s="20"/>
      <c r="I27" s="23"/>
    </row>
    <row r="28" spans="1:12" s="24" customFormat="1" ht="25.5" x14ac:dyDescent="0.25">
      <c r="A28" s="20"/>
      <c r="B28" s="20"/>
      <c r="C28" s="3" t="s">
        <v>41</v>
      </c>
      <c r="D28" s="26"/>
      <c r="E28" s="26"/>
      <c r="F28" s="27">
        <f>F27-F26</f>
        <v>350.76732000000004</v>
      </c>
      <c r="G28" s="20"/>
      <c r="H28" s="4"/>
      <c r="I28" s="23"/>
    </row>
    <row r="29" spans="1:12" s="24" customFormat="1" ht="38.25" x14ac:dyDescent="0.25">
      <c r="A29" s="20"/>
      <c r="B29" s="20"/>
      <c r="C29" s="6" t="s">
        <v>42</v>
      </c>
      <c r="D29" s="20"/>
      <c r="E29" s="226">
        <f>F29/F27</f>
        <v>0.96992384335529369</v>
      </c>
      <c r="F29" s="25">
        <v>924.12240999999995</v>
      </c>
      <c r="G29" s="28"/>
      <c r="H29" s="4"/>
      <c r="I29" s="23"/>
    </row>
    <row r="30" spans="1:12" s="24" customFormat="1" ht="25.5" x14ac:dyDescent="0.25">
      <c r="A30" s="20"/>
      <c r="B30" s="20"/>
      <c r="C30" s="3" t="s">
        <v>43</v>
      </c>
      <c r="D30" s="26"/>
      <c r="E30" s="26"/>
      <c r="F30" s="27">
        <f>F29-F26</f>
        <v>322.11140999999998</v>
      </c>
      <c r="G30" s="20"/>
      <c r="H30" s="4"/>
      <c r="I30" s="23"/>
    </row>
    <row r="31" spans="1:12" s="24" customFormat="1" ht="27.75" customHeight="1" x14ac:dyDescent="0.25">
      <c r="A31" s="20"/>
      <c r="B31" s="20"/>
      <c r="C31" s="3" t="s">
        <v>44</v>
      </c>
      <c r="D31" s="235" t="str">
        <f>IF(F26&gt;F27,"В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31" s="235"/>
      <c r="F31" s="235"/>
      <c r="G31" s="235"/>
      <c r="H31" s="235"/>
      <c r="I31" s="23"/>
    </row>
    <row r="33" spans="1:8" ht="35.25" customHeight="1" x14ac:dyDescent="0.25">
      <c r="A33" s="236" t="s">
        <v>45</v>
      </c>
      <c r="B33" s="236"/>
      <c r="C33" s="236"/>
      <c r="D33" s="236"/>
      <c r="E33" s="236"/>
      <c r="F33" s="34"/>
      <c r="G33" s="34"/>
      <c r="H33" s="35" t="s">
        <v>46</v>
      </c>
    </row>
    <row r="34" spans="1:8" x14ac:dyDescent="0.25">
      <c r="G34" s="11"/>
      <c r="H34" s="11"/>
    </row>
    <row r="35" spans="1:8" ht="28.5" customHeight="1" x14ac:dyDescent="0.25">
      <c r="A35" s="236" t="s">
        <v>47</v>
      </c>
      <c r="B35" s="236"/>
      <c r="C35" s="236"/>
      <c r="D35" s="236"/>
      <c r="E35" s="236"/>
      <c r="F35" s="36"/>
      <c r="G35" s="36"/>
      <c r="H35" s="37" t="s">
        <v>48</v>
      </c>
    </row>
    <row r="36" spans="1:8" x14ac:dyDescent="0.25">
      <c r="A36" s="24"/>
      <c r="B36" s="24" t="s">
        <v>49</v>
      </c>
      <c r="C36" s="37" t="s">
        <v>50</v>
      </c>
      <c r="D36" s="38"/>
      <c r="E36" s="38"/>
      <c r="F36" s="38"/>
      <c r="G36" s="38"/>
      <c r="H36" s="24"/>
    </row>
    <row r="37" spans="1:8" x14ac:dyDescent="0.25">
      <c r="G37" s="11"/>
      <c r="H37" s="11"/>
    </row>
    <row r="38" spans="1:8" x14ac:dyDescent="0.25">
      <c r="C38" s="35"/>
    </row>
    <row r="39" spans="1:8" x14ac:dyDescent="0.25">
      <c r="G39" s="11"/>
      <c r="H39" s="11"/>
    </row>
    <row r="40" spans="1:8" x14ac:dyDescent="0.25">
      <c r="G40" s="11"/>
      <c r="H40" s="11"/>
    </row>
    <row r="41" spans="1:8" x14ac:dyDescent="0.25">
      <c r="G41" s="11"/>
      <c r="H41" s="11"/>
    </row>
    <row r="42" spans="1:8" x14ac:dyDescent="0.25">
      <c r="G42" s="11"/>
      <c r="H42" s="11"/>
    </row>
    <row r="43" spans="1:8" x14ac:dyDescent="0.25">
      <c r="G43" s="11"/>
      <c r="H43" s="11"/>
    </row>
    <row r="44" spans="1:8" x14ac:dyDescent="0.25">
      <c r="G44" s="11"/>
      <c r="H44" s="11"/>
    </row>
    <row r="45" spans="1:8" x14ac:dyDescent="0.25">
      <c r="G45" s="11"/>
      <c r="H45" s="11"/>
    </row>
    <row r="48" spans="1:8" s="8" customFormat="1" ht="12.75" x14ac:dyDescent="0.2">
      <c r="C48" s="9"/>
      <c r="E48" s="10"/>
      <c r="F48" s="11"/>
      <c r="G48" s="11"/>
      <c r="H48" s="11"/>
    </row>
  </sheetData>
  <mergeCells count="23">
    <mergeCell ref="D31:H31"/>
    <mergeCell ref="A33:E33"/>
    <mergeCell ref="A35:E35"/>
    <mergeCell ref="F14:F16"/>
    <mergeCell ref="G14:G16"/>
    <mergeCell ref="H14:H16"/>
    <mergeCell ref="A17:H17"/>
    <mergeCell ref="A21:H21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G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5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.140625" style="9" customWidth="1"/>
    <col min="9" max="9" width="9" style="9" customWidth="1"/>
    <col min="10" max="250" width="9.140625" style="9" customWidth="1"/>
    <col min="251" max="251" width="3.85546875" style="9" customWidth="1"/>
    <col min="252" max="252" width="24.28515625" style="9" customWidth="1"/>
    <col min="253" max="253" width="13.140625" style="9" customWidth="1"/>
    <col min="254" max="254" width="16" style="9" customWidth="1"/>
    <col min="255" max="255" width="12.42578125" style="9" customWidth="1"/>
    <col min="256" max="256" width="15" style="9" customWidth="1"/>
    <col min="257" max="257" width="16" style="9" customWidth="1"/>
    <col min="258" max="258" width="9.140625" style="9" customWidth="1"/>
    <col min="259" max="261" width="9" style="9" customWidth="1"/>
    <col min="262" max="506" width="9.140625" style="9" customWidth="1"/>
    <col min="507" max="507" width="3.85546875" style="9" customWidth="1"/>
    <col min="508" max="508" width="24.28515625" style="9" customWidth="1"/>
    <col min="509" max="509" width="13.140625" style="9" customWidth="1"/>
    <col min="510" max="510" width="16" style="9" customWidth="1"/>
    <col min="511" max="511" width="12.42578125" style="9" customWidth="1"/>
    <col min="512" max="512" width="15" style="9" customWidth="1"/>
    <col min="513" max="513" width="16" style="9" customWidth="1"/>
    <col min="514" max="514" width="9.140625" style="9" customWidth="1"/>
    <col min="515" max="517" width="9" style="9" customWidth="1"/>
    <col min="518" max="762" width="9.140625" style="9" customWidth="1"/>
    <col min="763" max="763" width="3.85546875" style="9" customWidth="1"/>
    <col min="764" max="764" width="24.28515625" style="9" customWidth="1"/>
    <col min="765" max="765" width="13.140625" style="9" customWidth="1"/>
    <col min="766" max="766" width="16" style="9" customWidth="1"/>
    <col min="767" max="767" width="12.42578125" style="9" customWidth="1"/>
    <col min="768" max="768" width="15" style="9" customWidth="1"/>
    <col min="769" max="769" width="16" style="9" customWidth="1"/>
    <col min="770" max="770" width="9.140625" style="9" customWidth="1"/>
    <col min="771" max="773" width="9" style="9" customWidth="1"/>
    <col min="774" max="1018" width="9.140625" style="9" customWidth="1"/>
    <col min="1019" max="1019" width="3.85546875" style="9" customWidth="1"/>
    <col min="1020" max="1020" width="24.28515625" style="9" customWidth="1"/>
    <col min="1021" max="1022" width="13.140625" style="9" customWidth="1"/>
    <col min="1023" max="1025" width="8.7109375" customWidth="1"/>
  </cols>
  <sheetData>
    <row r="1" spans="1:1024" x14ac:dyDescent="0.25">
      <c r="A1" s="231" t="s">
        <v>0</v>
      </c>
      <c r="B1" s="231"/>
      <c r="C1" s="231"/>
      <c r="D1" s="231"/>
      <c r="G1" s="9" t="s">
        <v>1</v>
      </c>
    </row>
    <row r="2" spans="1:1024" x14ac:dyDescent="0.25">
      <c r="A2" s="231" t="s">
        <v>2</v>
      </c>
      <c r="B2" s="231"/>
      <c r="C2" s="231"/>
      <c r="D2" s="231"/>
      <c r="G2" s="9" t="s">
        <v>3</v>
      </c>
    </row>
    <row r="3" spans="1:1024" x14ac:dyDescent="0.25">
      <c r="A3" s="231" t="s">
        <v>4</v>
      </c>
      <c r="B3" s="231"/>
      <c r="C3" s="231"/>
      <c r="D3" s="231"/>
      <c r="G3" s="9" t="s">
        <v>4</v>
      </c>
    </row>
    <row r="4" spans="1:1024" x14ac:dyDescent="0.25">
      <c r="A4" s="232"/>
      <c r="B4" s="232"/>
      <c r="C4" s="232"/>
      <c r="D4" s="232"/>
      <c r="G4" s="9"/>
    </row>
    <row r="5" spans="1:1024" x14ac:dyDescent="0.25">
      <c r="A5" s="231" t="s">
        <v>5</v>
      </c>
      <c r="B5" s="231"/>
      <c r="C5" s="231"/>
      <c r="D5" s="231"/>
      <c r="G5" s="9" t="s">
        <v>6</v>
      </c>
    </row>
    <row r="6" spans="1:1024" x14ac:dyDescent="0.25">
      <c r="A6" s="231" t="s">
        <v>7</v>
      </c>
      <c r="B6" s="231"/>
      <c r="C6" s="231"/>
      <c r="D6" s="231"/>
      <c r="G6" s="9" t="s">
        <v>7</v>
      </c>
      <c r="AMI6" s="9"/>
      <c r="AMJ6" s="9"/>
    </row>
    <row r="8" spans="1:1024" hidden="1" x14ac:dyDescent="0.25"/>
    <row r="9" spans="1:1024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1024" s="13" customFormat="1" ht="12.75" customHeight="1" x14ac:dyDescent="0.2">
      <c r="A10" s="233" t="s">
        <v>74</v>
      </c>
      <c r="B10" s="233"/>
      <c r="C10" s="233"/>
      <c r="D10" s="233"/>
      <c r="E10" s="233"/>
      <c r="F10" s="233"/>
      <c r="G10" s="233"/>
      <c r="H10" s="233"/>
    </row>
    <row r="11" spans="1:1024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1024" ht="12.75" hidden="1" customHeight="1" x14ac:dyDescent="0.25">
      <c r="A12" s="7"/>
      <c r="B12" s="7"/>
      <c r="C12" s="7"/>
      <c r="D12" s="7"/>
      <c r="E12" s="7"/>
      <c r="F12" s="7"/>
      <c r="G12" s="7"/>
      <c r="H12" s="7"/>
    </row>
    <row r="13" spans="1:1024" ht="12.75" customHeight="1" x14ac:dyDescent="0.25">
      <c r="A13" s="7"/>
      <c r="B13" s="7"/>
      <c r="C13" s="7"/>
      <c r="D13" s="7"/>
      <c r="E13" s="7"/>
      <c r="F13" s="7"/>
      <c r="G13" s="7"/>
    </row>
    <row r="14" spans="1:1024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8" t="s">
        <v>18</v>
      </c>
    </row>
    <row r="15" spans="1:1024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8"/>
    </row>
    <row r="16" spans="1:1024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8"/>
    </row>
    <row r="17" spans="1:11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1" s="8" customFormat="1" ht="21.75" customHeight="1" x14ac:dyDescent="0.2">
      <c r="A18" s="6">
        <v>1</v>
      </c>
      <c r="B18" s="41" t="s">
        <v>75</v>
      </c>
      <c r="C18" s="41" t="s">
        <v>76</v>
      </c>
      <c r="D18" s="6" t="s">
        <v>22</v>
      </c>
      <c r="E18" s="6">
        <v>15</v>
      </c>
      <c r="F18" s="6">
        <v>4.0570000000000004</v>
      </c>
      <c r="G18" s="6" t="s">
        <v>60</v>
      </c>
      <c r="H18" s="6" t="s">
        <v>24</v>
      </c>
      <c r="K18" s="11"/>
    </row>
    <row r="19" spans="1:11" s="8" customFormat="1" ht="25.5" x14ac:dyDescent="0.2">
      <c r="A19" s="6">
        <f>A18+1</f>
        <v>2</v>
      </c>
      <c r="B19" s="6" t="s">
        <v>20</v>
      </c>
      <c r="C19" s="6" t="s">
        <v>77</v>
      </c>
      <c r="D19" s="14" t="s">
        <v>22</v>
      </c>
      <c r="E19" s="15">
        <v>6</v>
      </c>
      <c r="F19" s="16">
        <v>36.786999999999999</v>
      </c>
      <c r="G19" s="15" t="s">
        <v>23</v>
      </c>
      <c r="H19" s="16" t="s">
        <v>24</v>
      </c>
      <c r="K19" s="11"/>
    </row>
    <row r="20" spans="1:11" s="8" customFormat="1" ht="35.25" customHeight="1" x14ac:dyDescent="0.2">
      <c r="A20" s="6">
        <f>A19+1</f>
        <v>3</v>
      </c>
      <c r="B20" s="6" t="s">
        <v>20</v>
      </c>
      <c r="C20" s="6" t="s">
        <v>78</v>
      </c>
      <c r="D20" s="14" t="s">
        <v>22</v>
      </c>
      <c r="E20" s="15">
        <v>6</v>
      </c>
      <c r="F20" s="16">
        <v>36.786999999999999</v>
      </c>
      <c r="G20" s="15" t="s">
        <v>28</v>
      </c>
      <c r="H20" s="16" t="s">
        <v>24</v>
      </c>
      <c r="K20" s="11"/>
    </row>
    <row r="21" spans="1:11" s="8" customFormat="1" ht="63.75" x14ac:dyDescent="0.2">
      <c r="A21" s="6">
        <f>A20+1</f>
        <v>4</v>
      </c>
      <c r="B21" s="6">
        <v>6</v>
      </c>
      <c r="C21" s="6" t="s">
        <v>79</v>
      </c>
      <c r="D21" s="6" t="s">
        <v>22</v>
      </c>
      <c r="E21" s="6">
        <v>15</v>
      </c>
      <c r="F21" s="43">
        <v>98.759</v>
      </c>
      <c r="G21" s="15" t="s">
        <v>38</v>
      </c>
      <c r="H21" s="16" t="s">
        <v>24</v>
      </c>
      <c r="K21" s="11"/>
    </row>
    <row r="22" spans="1:11" s="8" customFormat="1" ht="51" x14ac:dyDescent="0.2">
      <c r="A22" s="6">
        <f>A21+1</f>
        <v>5</v>
      </c>
      <c r="B22" s="6">
        <v>10</v>
      </c>
      <c r="C22" s="6" t="s">
        <v>80</v>
      </c>
      <c r="D22" s="6" t="s">
        <v>55</v>
      </c>
      <c r="E22" s="6">
        <v>1</v>
      </c>
      <c r="F22" s="5">
        <v>195.995</v>
      </c>
      <c r="G22" s="15" t="s">
        <v>38</v>
      </c>
      <c r="H22" s="16" t="s">
        <v>24</v>
      </c>
      <c r="K22" s="11"/>
    </row>
    <row r="23" spans="1:11" s="8" customFormat="1" ht="51" x14ac:dyDescent="0.2">
      <c r="A23" s="6">
        <f>A22+1</f>
        <v>6</v>
      </c>
      <c r="B23" s="39">
        <v>18</v>
      </c>
      <c r="C23" s="39" t="s">
        <v>81</v>
      </c>
      <c r="D23" s="44" t="s">
        <v>22</v>
      </c>
      <c r="E23" s="45">
        <v>120</v>
      </c>
      <c r="F23" s="16">
        <v>351.27499999999998</v>
      </c>
      <c r="G23" s="45" t="s">
        <v>26</v>
      </c>
      <c r="H23" s="16" t="s">
        <v>24</v>
      </c>
      <c r="K23" s="11"/>
    </row>
    <row r="24" spans="1:11" s="8" customFormat="1" ht="12.75" customHeight="1" x14ac:dyDescent="0.2">
      <c r="A24" s="234" t="s">
        <v>32</v>
      </c>
      <c r="B24" s="234"/>
      <c r="C24" s="234"/>
      <c r="D24" s="234"/>
      <c r="E24" s="234"/>
      <c r="F24" s="234"/>
      <c r="G24" s="234"/>
      <c r="H24" s="234"/>
      <c r="K24" s="11"/>
    </row>
    <row r="25" spans="1:11" s="8" customFormat="1" ht="25.5" x14ac:dyDescent="0.2">
      <c r="A25" s="6">
        <f>A22+1</f>
        <v>6</v>
      </c>
      <c r="B25" s="42" t="s">
        <v>82</v>
      </c>
      <c r="C25" s="6" t="s">
        <v>83</v>
      </c>
      <c r="D25" s="14" t="s">
        <v>31</v>
      </c>
      <c r="E25" s="14">
        <v>4</v>
      </c>
      <c r="F25" s="16">
        <v>19.553000000000001</v>
      </c>
      <c r="G25" s="14" t="s">
        <v>23</v>
      </c>
      <c r="H25" s="16" t="s">
        <v>24</v>
      </c>
      <c r="K25" s="11"/>
    </row>
    <row r="26" spans="1:11" s="8" customFormat="1" ht="25.5" x14ac:dyDescent="0.2">
      <c r="A26" s="6">
        <f>A25+1</f>
        <v>7</v>
      </c>
      <c r="B26" s="42" t="s">
        <v>66</v>
      </c>
      <c r="C26" s="6" t="s">
        <v>67</v>
      </c>
      <c r="D26" s="14" t="s">
        <v>31</v>
      </c>
      <c r="E26" s="14">
        <v>13</v>
      </c>
      <c r="F26" s="16">
        <v>71.584000000000003</v>
      </c>
      <c r="G26" s="14" t="s">
        <v>23</v>
      </c>
      <c r="H26" s="16" t="s">
        <v>24</v>
      </c>
      <c r="K26" s="11"/>
    </row>
    <row r="27" spans="1:11" s="8" customFormat="1" ht="12.75" x14ac:dyDescent="0.2">
      <c r="A27" s="6">
        <f>A26+1</f>
        <v>8</v>
      </c>
      <c r="B27" s="42" t="s">
        <v>68</v>
      </c>
      <c r="C27" s="6" t="s">
        <v>69</v>
      </c>
      <c r="D27" s="14" t="s">
        <v>31</v>
      </c>
      <c r="E27" s="6">
        <v>17</v>
      </c>
      <c r="F27" s="5">
        <v>59.02</v>
      </c>
      <c r="G27" s="14" t="s">
        <v>23</v>
      </c>
      <c r="H27" s="16" t="s">
        <v>24</v>
      </c>
      <c r="K27" s="11"/>
    </row>
    <row r="28" spans="1:11" s="8" customFormat="1" ht="12.75" x14ac:dyDescent="0.2">
      <c r="A28" s="6">
        <f>A27+1</f>
        <v>9</v>
      </c>
      <c r="B28" s="42" t="s">
        <v>72</v>
      </c>
      <c r="C28" s="6" t="s">
        <v>73</v>
      </c>
      <c r="D28" s="14" t="s">
        <v>31</v>
      </c>
      <c r="E28" s="6">
        <v>7</v>
      </c>
      <c r="F28" s="5">
        <v>107.30800000000001</v>
      </c>
      <c r="G28" s="14" t="s">
        <v>23</v>
      </c>
      <c r="H28" s="16" t="s">
        <v>24</v>
      </c>
      <c r="K28" s="11"/>
    </row>
    <row r="29" spans="1:11" s="24" customFormat="1" ht="38.25" x14ac:dyDescent="0.25">
      <c r="A29" s="20"/>
      <c r="B29" s="20"/>
      <c r="C29" s="21" t="s">
        <v>56</v>
      </c>
      <c r="D29" s="20"/>
      <c r="E29" s="20"/>
      <c r="F29" s="22">
        <f>SUM(F18:F28)</f>
        <v>981.125</v>
      </c>
      <c r="G29" s="20"/>
      <c r="H29" s="4"/>
      <c r="I29" s="23"/>
    </row>
    <row r="30" spans="1:11" s="24" customFormat="1" ht="38.25" x14ac:dyDescent="0.25">
      <c r="A30" s="20"/>
      <c r="B30" s="20"/>
      <c r="C30" s="6" t="s">
        <v>40</v>
      </c>
      <c r="D30" s="20"/>
      <c r="E30" s="20"/>
      <c r="F30" s="25">
        <v>962.53477999999996</v>
      </c>
      <c r="G30" s="20"/>
      <c r="H30" s="4"/>
      <c r="I30" s="23"/>
    </row>
    <row r="31" spans="1:11" s="24" customFormat="1" ht="25.5" x14ac:dyDescent="0.25">
      <c r="A31" s="20"/>
      <c r="B31" s="20"/>
      <c r="C31" s="3" t="s">
        <v>41</v>
      </c>
      <c r="D31" s="26"/>
      <c r="E31" s="26"/>
      <c r="F31" s="27">
        <f>F30-F29</f>
        <v>-18.590220000000045</v>
      </c>
      <c r="G31" s="20"/>
      <c r="H31" s="4"/>
      <c r="I31" s="23"/>
    </row>
    <row r="32" spans="1:11" s="24" customFormat="1" ht="38.25" x14ac:dyDescent="0.25">
      <c r="A32" s="20"/>
      <c r="B32" s="20"/>
      <c r="C32" s="6" t="s">
        <v>42</v>
      </c>
      <c r="D32" s="20"/>
      <c r="E32" s="226">
        <f>F32/F30</f>
        <v>0.95763539058817182</v>
      </c>
      <c r="F32" s="25">
        <v>921.75737000000004</v>
      </c>
      <c r="G32" s="28"/>
      <c r="H32" s="4"/>
      <c r="I32" s="23"/>
    </row>
    <row r="33" spans="1:9" s="24" customFormat="1" ht="25.5" x14ac:dyDescent="0.25">
      <c r="A33" s="20"/>
      <c r="B33" s="20"/>
      <c r="C33" s="3" t="s">
        <v>43</v>
      </c>
      <c r="D33" s="26"/>
      <c r="E33" s="26"/>
      <c r="F33" s="27">
        <f>F32-F29</f>
        <v>-59.367629999999963</v>
      </c>
      <c r="G33" s="20"/>
      <c r="H33" s="4"/>
      <c r="I33" s="23"/>
    </row>
    <row r="34" spans="1:9" s="24" customFormat="1" ht="29.25" customHeight="1" x14ac:dyDescent="0.25">
      <c r="A34" s="20"/>
      <c r="B34" s="20"/>
      <c r="C34" s="3" t="s">
        <v>44</v>
      </c>
      <c r="D34" s="235" t="str">
        <f>IF(F29&gt;F30,"В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4" s="235"/>
      <c r="F34" s="235"/>
      <c r="G34" s="235"/>
      <c r="H34" s="235"/>
      <c r="I34" s="23"/>
    </row>
    <row r="35" spans="1:9" s="24" customFormat="1" ht="12.75" x14ac:dyDescent="0.25">
      <c r="A35" s="29"/>
      <c r="B35" s="29"/>
      <c r="C35" s="46"/>
      <c r="D35" s="29"/>
      <c r="E35" s="23"/>
      <c r="F35" s="23"/>
      <c r="G35" s="47"/>
    </row>
    <row r="36" spans="1:9" s="24" customFormat="1" ht="12.75" hidden="1" x14ac:dyDescent="0.25">
      <c r="A36" s="29"/>
      <c r="B36" s="29"/>
      <c r="C36" s="46"/>
      <c r="D36" s="29"/>
      <c r="E36" s="23"/>
      <c r="F36" s="23"/>
      <c r="G36" s="47"/>
    </row>
    <row r="37" spans="1:9" ht="26.25" customHeight="1" x14ac:dyDescent="0.25">
      <c r="A37" s="236" t="s">
        <v>45</v>
      </c>
      <c r="B37" s="236"/>
      <c r="C37" s="236"/>
      <c r="D37" s="236"/>
      <c r="E37" s="236"/>
      <c r="F37" s="34"/>
      <c r="G37" s="34"/>
      <c r="H37" s="35" t="s">
        <v>46</v>
      </c>
    </row>
    <row r="38" spans="1:9" x14ac:dyDescent="0.25">
      <c r="G38" s="11"/>
      <c r="H38" s="11"/>
    </row>
    <row r="39" spans="1:9" ht="36" customHeight="1" x14ac:dyDescent="0.25">
      <c r="A39" s="236" t="s">
        <v>47</v>
      </c>
      <c r="B39" s="236"/>
      <c r="C39" s="236"/>
      <c r="D39" s="236"/>
      <c r="E39" s="236"/>
      <c r="F39" s="36"/>
      <c r="G39" s="36"/>
      <c r="H39" s="37" t="s">
        <v>48</v>
      </c>
    </row>
    <row r="40" spans="1:9" x14ac:dyDescent="0.25">
      <c r="A40" s="24"/>
      <c r="B40" s="24" t="s">
        <v>49</v>
      </c>
      <c r="C40" s="37" t="s">
        <v>50</v>
      </c>
      <c r="D40" s="38"/>
      <c r="E40" s="38"/>
      <c r="F40" s="38"/>
      <c r="G40" s="38"/>
      <c r="H40" s="24"/>
    </row>
    <row r="41" spans="1:9" x14ac:dyDescent="0.25">
      <c r="G41" s="11"/>
    </row>
    <row r="42" spans="1:9" x14ac:dyDescent="0.25">
      <c r="C42" s="35"/>
    </row>
    <row r="43" spans="1:9" x14ac:dyDescent="0.25">
      <c r="G43" s="11"/>
    </row>
    <row r="44" spans="1:9" x14ac:dyDescent="0.25">
      <c r="G44" s="11"/>
    </row>
    <row r="45" spans="1:9" x14ac:dyDescent="0.25">
      <c r="G45" s="11"/>
    </row>
    <row r="46" spans="1:9" x14ac:dyDescent="0.25">
      <c r="G46" s="11"/>
    </row>
    <row r="47" spans="1:9" x14ac:dyDescent="0.25">
      <c r="G47" s="11"/>
    </row>
    <row r="48" spans="1:9" x14ac:dyDescent="0.25">
      <c r="G48" s="11"/>
    </row>
    <row r="49" spans="3:7" x14ac:dyDescent="0.25">
      <c r="G49" s="11"/>
    </row>
    <row r="52" spans="3:7" s="8" customFormat="1" ht="12.75" x14ac:dyDescent="0.2">
      <c r="C52" s="9"/>
      <c r="E52" s="10"/>
      <c r="F52" s="11"/>
      <c r="G52" s="11"/>
    </row>
  </sheetData>
  <mergeCells count="22">
    <mergeCell ref="A17:H17"/>
    <mergeCell ref="A24:H24"/>
    <mergeCell ref="D34:H34"/>
    <mergeCell ref="A37:E37"/>
    <mergeCell ref="A39:E39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7.85546875" style="10" customWidth="1"/>
    <col min="6" max="6" width="12.42578125" style="11" customWidth="1"/>
    <col min="7" max="7" width="15" style="8" customWidth="1"/>
    <col min="8" max="8" width="17.28515625" style="9" customWidth="1"/>
    <col min="9" max="9" width="9" style="9" customWidth="1"/>
    <col min="10" max="254" width="9.140625" style="9" customWidth="1"/>
    <col min="255" max="255" width="3.85546875" style="9" customWidth="1"/>
    <col min="256" max="256" width="24.28515625" style="9" customWidth="1"/>
    <col min="257" max="257" width="13.140625" style="9" customWidth="1"/>
    <col min="258" max="258" width="16" style="9" customWidth="1"/>
    <col min="259" max="259" width="12.42578125" style="9" customWidth="1"/>
    <col min="260" max="260" width="15" style="9" customWidth="1"/>
    <col min="261" max="261" width="16" style="9" customWidth="1"/>
    <col min="262" max="262" width="9.140625" style="9" customWidth="1"/>
    <col min="263" max="265" width="9" style="9" customWidth="1"/>
    <col min="266" max="510" width="9.140625" style="9" customWidth="1"/>
    <col min="511" max="511" width="3.85546875" style="9" customWidth="1"/>
    <col min="512" max="512" width="24.28515625" style="9" customWidth="1"/>
    <col min="513" max="513" width="13.140625" style="9" customWidth="1"/>
    <col min="514" max="514" width="16" style="9" customWidth="1"/>
    <col min="515" max="515" width="12.42578125" style="9" customWidth="1"/>
    <col min="516" max="516" width="15" style="9" customWidth="1"/>
    <col min="517" max="517" width="16" style="9" customWidth="1"/>
    <col min="518" max="518" width="9.140625" style="9" customWidth="1"/>
    <col min="519" max="521" width="9" style="9" customWidth="1"/>
    <col min="522" max="766" width="9.140625" style="9" customWidth="1"/>
    <col min="767" max="767" width="3.85546875" style="9" customWidth="1"/>
    <col min="768" max="768" width="24.28515625" style="9" customWidth="1"/>
    <col min="769" max="769" width="13.140625" style="9" customWidth="1"/>
    <col min="770" max="770" width="16" style="9" customWidth="1"/>
    <col min="771" max="771" width="12.42578125" style="9" customWidth="1"/>
    <col min="772" max="772" width="15" style="9" customWidth="1"/>
    <col min="773" max="773" width="16" style="9" customWidth="1"/>
    <col min="774" max="774" width="9.140625" style="9" customWidth="1"/>
    <col min="775" max="777" width="9" style="9" customWidth="1"/>
    <col min="778" max="1022" width="9.140625" style="9" customWidth="1"/>
    <col min="1023" max="1023" width="3.85546875" style="9" customWidth="1"/>
    <col min="1024" max="1025" width="24.28515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</row>
    <row r="2" spans="1:8" x14ac:dyDescent="0.25">
      <c r="A2" s="231" t="s">
        <v>2</v>
      </c>
      <c r="B2" s="231"/>
      <c r="C2" s="231"/>
      <c r="D2" s="231"/>
      <c r="G2" s="9" t="s">
        <v>3</v>
      </c>
    </row>
    <row r="3" spans="1:8" x14ac:dyDescent="0.25">
      <c r="A3" s="231" t="s">
        <v>4</v>
      </c>
      <c r="B3" s="231"/>
      <c r="C3" s="231"/>
      <c r="D3" s="231"/>
      <c r="G3" s="9" t="s">
        <v>4</v>
      </c>
    </row>
    <row r="4" spans="1:8" x14ac:dyDescent="0.25">
      <c r="A4" s="232"/>
      <c r="B4" s="232"/>
      <c r="C4" s="232"/>
      <c r="D4" s="232"/>
      <c r="G4" s="9"/>
    </row>
    <row r="5" spans="1:8" x14ac:dyDescent="0.25">
      <c r="A5" s="231" t="s">
        <v>5</v>
      </c>
      <c r="B5" s="231"/>
      <c r="C5" s="231"/>
      <c r="D5" s="231"/>
      <c r="G5" s="9" t="s">
        <v>6</v>
      </c>
    </row>
    <row r="6" spans="1:8" x14ac:dyDescent="0.25">
      <c r="A6" s="231" t="s">
        <v>7</v>
      </c>
      <c r="B6" s="231"/>
      <c r="C6" s="231"/>
      <c r="D6" s="231"/>
      <c r="G6" s="9" t="s">
        <v>7</v>
      </c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84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</row>
    <row r="13" spans="1:8" x14ac:dyDescent="0.25">
      <c r="A13" s="232"/>
      <c r="B13" s="232"/>
      <c r="C13" s="232"/>
      <c r="D13" s="232"/>
      <c r="E13" s="232"/>
      <c r="F13" s="232"/>
      <c r="G13" s="232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8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8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8"/>
    </row>
    <row r="17" spans="1:9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9" s="8" customFormat="1" ht="29.25" customHeight="1" x14ac:dyDescent="0.2">
      <c r="A18" s="6">
        <v>1</v>
      </c>
      <c r="B18" s="41" t="s">
        <v>75</v>
      </c>
      <c r="C18" s="41" t="s">
        <v>76</v>
      </c>
      <c r="D18" s="6" t="s">
        <v>22</v>
      </c>
      <c r="E18" s="6">
        <v>55</v>
      </c>
      <c r="F18" s="6">
        <v>237.09</v>
      </c>
      <c r="G18" s="6" t="s">
        <v>26</v>
      </c>
      <c r="H18" s="6" t="s">
        <v>24</v>
      </c>
    </row>
    <row r="19" spans="1:9" s="24" customFormat="1" ht="38.25" x14ac:dyDescent="0.25">
      <c r="A19" s="20"/>
      <c r="B19" s="20"/>
      <c r="C19" s="21" t="s">
        <v>56</v>
      </c>
      <c r="D19" s="20"/>
      <c r="E19" s="20"/>
      <c r="F19" s="22">
        <f>SUM(F18:F18)</f>
        <v>237.09</v>
      </c>
      <c r="G19" s="20"/>
      <c r="H19" s="4"/>
      <c r="I19" s="23"/>
    </row>
    <row r="20" spans="1:9" s="24" customFormat="1" ht="38.25" x14ac:dyDescent="0.25">
      <c r="A20" s="20"/>
      <c r="B20" s="20"/>
      <c r="C20" s="6" t="s">
        <v>40</v>
      </c>
      <c r="D20" s="20"/>
      <c r="E20" s="20"/>
      <c r="F20" s="25">
        <v>170.00265999999999</v>
      </c>
      <c r="G20" s="20"/>
      <c r="H20" s="4"/>
    </row>
    <row r="21" spans="1:9" s="24" customFormat="1" ht="25.5" x14ac:dyDescent="0.25">
      <c r="A21" s="20"/>
      <c r="B21" s="20"/>
      <c r="C21" s="3" t="s">
        <v>41</v>
      </c>
      <c r="D21" s="26"/>
      <c r="E21" s="26"/>
      <c r="F21" s="27">
        <f>F20-F19</f>
        <v>-67.087340000000012</v>
      </c>
      <c r="G21" s="20"/>
      <c r="H21" s="4"/>
    </row>
    <row r="22" spans="1:9" s="24" customFormat="1" ht="38.25" x14ac:dyDescent="0.25">
      <c r="A22" s="20"/>
      <c r="B22" s="20"/>
      <c r="C22" s="6" t="s">
        <v>42</v>
      </c>
      <c r="D22" s="20"/>
      <c r="E22" s="226">
        <f>F22/F20</f>
        <v>0.9993396573912432</v>
      </c>
      <c r="F22" s="25">
        <v>169.8904</v>
      </c>
      <c r="G22" s="28"/>
      <c r="H22" s="4"/>
    </row>
    <row r="23" spans="1:9" s="24" customFormat="1" ht="25.5" x14ac:dyDescent="0.25">
      <c r="A23" s="20"/>
      <c r="B23" s="20"/>
      <c r="C23" s="3" t="s">
        <v>43</v>
      </c>
      <c r="D23" s="26"/>
      <c r="E23" s="26"/>
      <c r="F23" s="27">
        <f>F22-F19</f>
        <v>-67.199600000000004</v>
      </c>
      <c r="G23" s="20"/>
      <c r="H23" s="4"/>
    </row>
    <row r="24" spans="1:9" s="24" customFormat="1" ht="30" customHeight="1" x14ac:dyDescent="0.25">
      <c r="A24" s="20"/>
      <c r="B24" s="20"/>
      <c r="C24" s="3" t="s">
        <v>44</v>
      </c>
      <c r="D24" s="235" t="str">
        <f>IF(F19&gt;F20,"В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4" s="235"/>
      <c r="F24" s="235"/>
      <c r="G24" s="235"/>
      <c r="H24" s="235"/>
    </row>
    <row r="25" spans="1:9" x14ac:dyDescent="0.25">
      <c r="A25" s="29"/>
      <c r="B25" s="29"/>
      <c r="C25" s="46"/>
      <c r="D25" s="29"/>
      <c r="E25" s="23"/>
      <c r="F25" s="23"/>
      <c r="G25" s="46"/>
      <c r="H25" s="46"/>
    </row>
    <row r="26" spans="1:9" x14ac:dyDescent="0.25">
      <c r="A26" s="29"/>
      <c r="B26" s="29"/>
      <c r="C26" s="46"/>
      <c r="D26" s="29"/>
      <c r="E26" s="23"/>
      <c r="F26" s="23"/>
      <c r="G26" s="46"/>
      <c r="H26" s="46"/>
    </row>
    <row r="27" spans="1:9" x14ac:dyDescent="0.25">
      <c r="A27" s="29"/>
      <c r="B27" s="29"/>
      <c r="C27" s="46"/>
      <c r="D27" s="29"/>
      <c r="E27" s="23"/>
      <c r="F27" s="23"/>
      <c r="G27" s="46"/>
      <c r="H27" s="46"/>
    </row>
    <row r="28" spans="1:9" ht="35.25" customHeight="1" x14ac:dyDescent="0.25">
      <c r="A28" s="236" t="s">
        <v>45</v>
      </c>
      <c r="B28" s="236"/>
      <c r="C28" s="236"/>
      <c r="D28" s="236"/>
      <c r="E28" s="236"/>
      <c r="F28" s="34" t="s">
        <v>85</v>
      </c>
      <c r="G28" s="34"/>
      <c r="H28" s="35" t="s">
        <v>46</v>
      </c>
    </row>
    <row r="29" spans="1:9" x14ac:dyDescent="0.25">
      <c r="G29" s="11"/>
      <c r="H29" s="11"/>
    </row>
    <row r="30" spans="1:9" ht="29.2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9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9" x14ac:dyDescent="0.25">
      <c r="G32" s="11"/>
    </row>
    <row r="33" spans="3:7" x14ac:dyDescent="0.25">
      <c r="C33" s="35"/>
    </row>
    <row r="34" spans="3:7" x14ac:dyDescent="0.25">
      <c r="G34" s="11"/>
    </row>
    <row r="35" spans="3:7" x14ac:dyDescent="0.25">
      <c r="G35" s="11"/>
    </row>
    <row r="36" spans="3:7" x14ac:dyDescent="0.25">
      <c r="G36" s="11"/>
    </row>
    <row r="37" spans="3:7" x14ac:dyDescent="0.25">
      <c r="G37" s="11"/>
    </row>
    <row r="38" spans="3:7" x14ac:dyDescent="0.25">
      <c r="G38" s="11"/>
    </row>
    <row r="39" spans="3:7" x14ac:dyDescent="0.25">
      <c r="G39" s="11"/>
    </row>
    <row r="40" spans="3:7" x14ac:dyDescent="0.25">
      <c r="G40" s="11"/>
    </row>
    <row r="43" spans="3:7" s="8" customFormat="1" ht="12.75" x14ac:dyDescent="0.2">
      <c r="C43" s="9"/>
      <c r="E43" s="10"/>
      <c r="F43" s="11"/>
      <c r="G43" s="11"/>
    </row>
  </sheetData>
  <mergeCells count="22">
    <mergeCell ref="A28:E28"/>
    <mergeCell ref="A30:E30"/>
    <mergeCell ref="F14:F16"/>
    <mergeCell ref="G14:G16"/>
    <mergeCell ref="H14:H16"/>
    <mergeCell ref="A17:H17"/>
    <mergeCell ref="D24:H24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G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49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2.5703125" style="9" customWidth="1"/>
    <col min="9" max="253" width="9.140625" style="9" customWidth="1"/>
    <col min="254" max="254" width="3.85546875" style="9" customWidth="1"/>
    <col min="255" max="255" width="24.28515625" style="9" customWidth="1"/>
    <col min="256" max="256" width="13.140625" style="9" customWidth="1"/>
    <col min="257" max="257" width="16" style="9" customWidth="1"/>
    <col min="258" max="258" width="12.42578125" style="9" customWidth="1"/>
    <col min="259" max="259" width="15" style="9" customWidth="1"/>
    <col min="260" max="260" width="16" style="9" customWidth="1"/>
    <col min="261" max="261" width="9.140625" style="9" customWidth="1"/>
    <col min="262" max="264" width="9" style="9" customWidth="1"/>
    <col min="265" max="509" width="9.140625" style="9" customWidth="1"/>
    <col min="510" max="510" width="3.85546875" style="9" customWidth="1"/>
    <col min="511" max="511" width="24.28515625" style="9" customWidth="1"/>
    <col min="512" max="512" width="13.140625" style="9" customWidth="1"/>
    <col min="513" max="513" width="16" style="9" customWidth="1"/>
    <col min="514" max="514" width="12.42578125" style="9" customWidth="1"/>
    <col min="515" max="515" width="15" style="9" customWidth="1"/>
    <col min="516" max="516" width="16" style="9" customWidth="1"/>
    <col min="517" max="517" width="9.140625" style="9" customWidth="1"/>
    <col min="518" max="520" width="9" style="9" customWidth="1"/>
    <col min="521" max="765" width="9.140625" style="9" customWidth="1"/>
    <col min="766" max="766" width="3.85546875" style="9" customWidth="1"/>
    <col min="767" max="767" width="24.28515625" style="9" customWidth="1"/>
    <col min="768" max="768" width="13.140625" style="9" customWidth="1"/>
    <col min="769" max="769" width="16" style="9" customWidth="1"/>
    <col min="770" max="770" width="12.42578125" style="9" customWidth="1"/>
    <col min="771" max="771" width="15" style="9" customWidth="1"/>
    <col min="772" max="772" width="16" style="9" customWidth="1"/>
    <col min="773" max="773" width="9.140625" style="9" customWidth="1"/>
    <col min="774" max="776" width="9" style="9" customWidth="1"/>
    <col min="777" max="1021" width="9.140625" style="9" customWidth="1"/>
    <col min="1022" max="1022" width="3.85546875" style="9" customWidth="1"/>
    <col min="1023" max="1023" width="24.28515625" style="9" customWidth="1"/>
    <col min="1024" max="1025" width="13.140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</row>
    <row r="2" spans="1:8" x14ac:dyDescent="0.25">
      <c r="A2" s="231" t="s">
        <v>2</v>
      </c>
      <c r="B2" s="231"/>
      <c r="C2" s="231"/>
      <c r="D2" s="231"/>
      <c r="G2" s="9" t="s">
        <v>3</v>
      </c>
    </row>
    <row r="3" spans="1:8" x14ac:dyDescent="0.25">
      <c r="A3" s="231" t="s">
        <v>4</v>
      </c>
      <c r="B3" s="231"/>
      <c r="C3" s="231"/>
      <c r="D3" s="231"/>
      <c r="G3" s="9" t="s">
        <v>4</v>
      </c>
    </row>
    <row r="4" spans="1:8" x14ac:dyDescent="0.25">
      <c r="A4" s="232"/>
      <c r="B4" s="232"/>
      <c r="C4" s="232"/>
      <c r="D4" s="232"/>
      <c r="G4" s="9"/>
    </row>
    <row r="5" spans="1:8" x14ac:dyDescent="0.25">
      <c r="A5" s="231" t="s">
        <v>5</v>
      </c>
      <c r="B5" s="231"/>
      <c r="C5" s="231"/>
      <c r="D5" s="231"/>
      <c r="G5" s="9" t="s">
        <v>86</v>
      </c>
    </row>
    <row r="6" spans="1:8" x14ac:dyDescent="0.25">
      <c r="A6" s="231" t="s">
        <v>7</v>
      </c>
      <c r="B6" s="231"/>
      <c r="C6" s="231"/>
      <c r="D6" s="231"/>
      <c r="G6" s="9" t="s">
        <v>7</v>
      </c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87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</row>
    <row r="13" spans="1:8" x14ac:dyDescent="0.25">
      <c r="A13" s="239"/>
      <c r="B13" s="239"/>
      <c r="C13" s="239"/>
      <c r="D13" s="239"/>
      <c r="E13" s="239"/>
      <c r="F13" s="239"/>
      <c r="G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8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8" s="8" customFormat="1" ht="25.5" customHeight="1" x14ac:dyDescent="0.2">
      <c r="A18" s="6">
        <v>1</v>
      </c>
      <c r="B18" s="41" t="s">
        <v>75</v>
      </c>
      <c r="C18" s="41" t="s">
        <v>76</v>
      </c>
      <c r="D18" s="6" t="s">
        <v>22</v>
      </c>
      <c r="E18" s="6">
        <v>160</v>
      </c>
      <c r="F18" s="6">
        <v>278.185</v>
      </c>
      <c r="G18" s="45" t="s">
        <v>38</v>
      </c>
      <c r="H18" s="16" t="s">
        <v>24</v>
      </c>
    </row>
    <row r="19" spans="1:8" s="8" customFormat="1" ht="25.5" customHeight="1" x14ac:dyDescent="0.2">
      <c r="A19" s="6">
        <f>A18+1</f>
        <v>2</v>
      </c>
      <c r="B19" s="41" t="s">
        <v>75</v>
      </c>
      <c r="C19" s="41" t="s">
        <v>76</v>
      </c>
      <c r="D19" s="6" t="s">
        <v>22</v>
      </c>
      <c r="E19" s="6">
        <v>15</v>
      </c>
      <c r="F19" s="6">
        <v>23.548999999999999</v>
      </c>
      <c r="G19" s="45" t="s">
        <v>60</v>
      </c>
      <c r="H19" s="16" t="s">
        <v>24</v>
      </c>
    </row>
    <row r="20" spans="1:8" s="8" customFormat="1" ht="38.25" x14ac:dyDescent="0.2">
      <c r="A20" s="6">
        <f>A19+1</f>
        <v>3</v>
      </c>
      <c r="B20" s="41" t="s">
        <v>88</v>
      </c>
      <c r="C20" s="41" t="s">
        <v>89</v>
      </c>
      <c r="D20" s="6" t="s">
        <v>22</v>
      </c>
      <c r="E20" s="6">
        <v>6</v>
      </c>
      <c r="F20" s="6">
        <v>39.32</v>
      </c>
      <c r="G20" s="45" t="s">
        <v>60</v>
      </c>
      <c r="H20" s="16" t="s">
        <v>24</v>
      </c>
    </row>
    <row r="21" spans="1:8" s="8" customFormat="1" ht="38.25" x14ac:dyDescent="0.2">
      <c r="A21" s="6">
        <f>A20+1</f>
        <v>4</v>
      </c>
      <c r="B21" s="6" t="s">
        <v>29</v>
      </c>
      <c r="C21" s="6" t="s">
        <v>90</v>
      </c>
      <c r="D21" s="14" t="s">
        <v>31</v>
      </c>
      <c r="E21" s="15">
        <v>40</v>
      </c>
      <c r="F21" s="16">
        <v>46.459000000000003</v>
      </c>
      <c r="G21" s="15" t="s">
        <v>23</v>
      </c>
      <c r="H21" s="16" t="s">
        <v>24</v>
      </c>
    </row>
    <row r="22" spans="1:8" s="8" customFormat="1" ht="25.5" x14ac:dyDescent="0.2">
      <c r="A22" s="6">
        <f>A21+1</f>
        <v>5</v>
      </c>
      <c r="B22" s="48">
        <v>4</v>
      </c>
      <c r="C22" s="39" t="s">
        <v>91</v>
      </c>
      <c r="D22" s="44" t="s">
        <v>22</v>
      </c>
      <c r="E22" s="45">
        <v>93</v>
      </c>
      <c r="F22" s="49">
        <v>251.02099999999999</v>
      </c>
      <c r="G22" s="50" t="s">
        <v>92</v>
      </c>
      <c r="H22" s="51" t="s">
        <v>24</v>
      </c>
    </row>
    <row r="23" spans="1:8" s="8" customFormat="1" ht="38.25" x14ac:dyDescent="0.2">
      <c r="A23" s="6">
        <f>A22+1</f>
        <v>6</v>
      </c>
      <c r="B23" s="39">
        <v>12</v>
      </c>
      <c r="C23" s="39" t="s">
        <v>93</v>
      </c>
      <c r="D23" s="44" t="s">
        <v>55</v>
      </c>
      <c r="E23" s="45">
        <v>8</v>
      </c>
      <c r="F23" s="51">
        <v>266.303</v>
      </c>
      <c r="G23" s="50" t="s">
        <v>92</v>
      </c>
      <c r="H23" s="51" t="s">
        <v>24</v>
      </c>
    </row>
    <row r="24" spans="1:8" s="8" customFormat="1" ht="12.75" customHeight="1" x14ac:dyDescent="0.2">
      <c r="A24" s="234" t="s">
        <v>94</v>
      </c>
      <c r="B24" s="234"/>
      <c r="C24" s="234"/>
      <c r="D24" s="234"/>
      <c r="E24" s="234"/>
      <c r="F24" s="234"/>
      <c r="G24" s="234"/>
      <c r="H24" s="234"/>
    </row>
    <row r="25" spans="1:8" s="8" customFormat="1" ht="25.5" x14ac:dyDescent="0.2">
      <c r="A25" s="6">
        <f>A23+1</f>
        <v>7</v>
      </c>
      <c r="B25" s="6">
        <v>24</v>
      </c>
      <c r="C25" s="6" t="s">
        <v>95</v>
      </c>
      <c r="D25" s="6" t="s">
        <v>55</v>
      </c>
      <c r="E25" s="6">
        <v>7</v>
      </c>
      <c r="F25" s="5">
        <v>26.449000000000002</v>
      </c>
      <c r="G25" s="15" t="s">
        <v>35</v>
      </c>
      <c r="H25" s="16" t="s">
        <v>24</v>
      </c>
    </row>
    <row r="26" spans="1:8" s="24" customFormat="1" ht="38.25" x14ac:dyDescent="0.25">
      <c r="A26" s="20"/>
      <c r="B26" s="20"/>
      <c r="C26" s="21" t="s">
        <v>56</v>
      </c>
      <c r="D26" s="20"/>
      <c r="E26" s="20"/>
      <c r="F26" s="22">
        <f>SUM(F18:F25)</f>
        <v>931.28599999999994</v>
      </c>
      <c r="G26" s="20"/>
      <c r="H26" s="25"/>
    </row>
    <row r="27" spans="1:8" s="24" customFormat="1" ht="38.25" x14ac:dyDescent="0.25">
      <c r="A27" s="20"/>
      <c r="B27" s="20"/>
      <c r="C27" s="6" t="s">
        <v>40</v>
      </c>
      <c r="D27" s="20"/>
      <c r="E27" s="20"/>
      <c r="F27" s="25">
        <v>434.45697999999999</v>
      </c>
      <c r="G27" s="20"/>
      <c r="H27" s="4"/>
    </row>
    <row r="28" spans="1:8" s="24" customFormat="1" ht="25.5" x14ac:dyDescent="0.25">
      <c r="A28" s="20"/>
      <c r="B28" s="20"/>
      <c r="C28" s="3" t="s">
        <v>41</v>
      </c>
      <c r="D28" s="26"/>
      <c r="E28" s="26"/>
      <c r="F28" s="27">
        <f>F27-F26</f>
        <v>-496.82901999999996</v>
      </c>
      <c r="G28" s="20"/>
      <c r="H28" s="4"/>
    </row>
    <row r="29" spans="1:8" s="24" customFormat="1" ht="38.25" x14ac:dyDescent="0.25">
      <c r="A29" s="20"/>
      <c r="B29" s="20"/>
      <c r="C29" s="6" t="s">
        <v>42</v>
      </c>
      <c r="D29" s="20"/>
      <c r="E29" s="226">
        <f>F29/F27</f>
        <v>0.97220403732493843</v>
      </c>
      <c r="F29" s="25">
        <v>422.38083</v>
      </c>
      <c r="G29" s="28"/>
      <c r="H29" s="4"/>
    </row>
    <row r="30" spans="1:8" s="24" customFormat="1" ht="25.5" x14ac:dyDescent="0.25">
      <c r="A30" s="20"/>
      <c r="B30" s="20"/>
      <c r="C30" s="3" t="s">
        <v>43</v>
      </c>
      <c r="D30" s="26"/>
      <c r="E30" s="26"/>
      <c r="F30" s="27">
        <f>F29-F26</f>
        <v>-508.90516999999994</v>
      </c>
      <c r="G30" s="20"/>
      <c r="H30" s="4"/>
    </row>
    <row r="31" spans="1:8" s="24" customFormat="1" ht="29.25" customHeight="1" x14ac:dyDescent="0.25">
      <c r="A31" s="20"/>
      <c r="B31" s="20"/>
      <c r="C31" s="3" t="s">
        <v>44</v>
      </c>
      <c r="D31" s="235" t="str">
        <f>IF(F26&gt;F27,"В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1" s="235"/>
      <c r="F31" s="235"/>
      <c r="G31" s="235"/>
      <c r="H31" s="235"/>
    </row>
    <row r="34" spans="1:8" ht="35.25" customHeight="1" x14ac:dyDescent="0.25">
      <c r="A34" s="236" t="s">
        <v>45</v>
      </c>
      <c r="B34" s="236"/>
      <c r="C34" s="236"/>
      <c r="D34" s="236"/>
      <c r="E34" s="236"/>
      <c r="F34" s="34"/>
      <c r="G34" s="34"/>
      <c r="H34" s="35" t="s">
        <v>46</v>
      </c>
    </row>
    <row r="35" spans="1:8" x14ac:dyDescent="0.25">
      <c r="G35" s="11"/>
      <c r="H35" s="11"/>
    </row>
    <row r="36" spans="1:8" ht="24" customHeight="1" x14ac:dyDescent="0.25">
      <c r="A36" s="236" t="s">
        <v>47</v>
      </c>
      <c r="B36" s="236"/>
      <c r="C36" s="236"/>
      <c r="D36" s="236"/>
      <c r="E36" s="236"/>
      <c r="F36" s="36"/>
      <c r="G36" s="36"/>
      <c r="H36" s="37" t="s">
        <v>48</v>
      </c>
    </row>
    <row r="37" spans="1:8" x14ac:dyDescent="0.25">
      <c r="A37" s="24"/>
      <c r="B37" s="24" t="s">
        <v>49</v>
      </c>
      <c r="C37" s="37" t="s">
        <v>50</v>
      </c>
      <c r="D37" s="38"/>
      <c r="E37" s="38"/>
      <c r="F37" s="38"/>
      <c r="G37" s="38"/>
      <c r="H37" s="24"/>
    </row>
    <row r="38" spans="1:8" x14ac:dyDescent="0.25">
      <c r="G38" s="11"/>
    </row>
    <row r="39" spans="1:8" x14ac:dyDescent="0.25">
      <c r="C39" s="35"/>
    </row>
    <row r="40" spans="1:8" x14ac:dyDescent="0.25">
      <c r="G40" s="11"/>
    </row>
    <row r="41" spans="1:8" x14ac:dyDescent="0.25">
      <c r="G41" s="11"/>
    </row>
    <row r="42" spans="1:8" x14ac:dyDescent="0.25">
      <c r="G42" s="11"/>
    </row>
    <row r="43" spans="1:8" x14ac:dyDescent="0.25">
      <c r="G43" s="11"/>
    </row>
    <row r="44" spans="1:8" x14ac:dyDescent="0.25">
      <c r="G44" s="11"/>
    </row>
    <row r="45" spans="1:8" x14ac:dyDescent="0.25">
      <c r="G45" s="11"/>
    </row>
    <row r="46" spans="1:8" x14ac:dyDescent="0.25">
      <c r="G46" s="11"/>
    </row>
    <row r="49" spans="3:7" s="8" customFormat="1" ht="12.75" x14ac:dyDescent="0.2">
      <c r="C49" s="9"/>
      <c r="E49" s="10"/>
      <c r="F49" s="11"/>
      <c r="G49" s="11"/>
    </row>
  </sheetData>
  <mergeCells count="23">
    <mergeCell ref="D31:H31"/>
    <mergeCell ref="A34:E34"/>
    <mergeCell ref="A36:E36"/>
    <mergeCell ref="F14:F16"/>
    <mergeCell ref="G14:G16"/>
    <mergeCell ref="H14:H16"/>
    <mergeCell ref="A17:H17"/>
    <mergeCell ref="A24:H24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G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96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25.5" customHeight="1" x14ac:dyDescent="0.2">
      <c r="A18" s="6">
        <v>1</v>
      </c>
      <c r="B18" s="6" t="s">
        <v>20</v>
      </c>
      <c r="C18" s="6" t="s">
        <v>97</v>
      </c>
      <c r="D18" s="14" t="s">
        <v>22</v>
      </c>
      <c r="E18" s="15">
        <v>6</v>
      </c>
      <c r="F18" s="16">
        <v>36.786999999999999</v>
      </c>
      <c r="G18" s="15" t="s">
        <v>60</v>
      </c>
      <c r="H18" s="16" t="s">
        <v>24</v>
      </c>
    </row>
    <row r="19" spans="1:10" s="8" customFormat="1" ht="25.5" x14ac:dyDescent="0.2">
      <c r="A19" s="6">
        <f>A18+1</f>
        <v>2</v>
      </c>
      <c r="B19" s="48">
        <v>4</v>
      </c>
      <c r="C19" s="39" t="s">
        <v>98</v>
      </c>
      <c r="D19" s="44" t="s">
        <v>22</v>
      </c>
      <c r="E19" s="45">
        <v>97</v>
      </c>
      <c r="F19" s="49">
        <f>173.395*1.6</f>
        <v>277.43200000000002</v>
      </c>
      <c r="G19" s="45" t="s">
        <v>35</v>
      </c>
      <c r="H19" s="39" t="s">
        <v>24</v>
      </c>
    </row>
    <row r="20" spans="1:10" s="24" customFormat="1" ht="38.25" x14ac:dyDescent="0.25">
      <c r="A20" s="20"/>
      <c r="B20" s="20"/>
      <c r="C20" s="21" t="s">
        <v>56</v>
      </c>
      <c r="D20" s="20"/>
      <c r="E20" s="20"/>
      <c r="F20" s="22">
        <f>SUM(F18:F19)</f>
        <v>314.21899999999999</v>
      </c>
      <c r="G20" s="20"/>
      <c r="H20" s="20"/>
      <c r="J20" s="23"/>
    </row>
    <row r="21" spans="1:10" s="24" customFormat="1" ht="38.25" x14ac:dyDescent="0.25">
      <c r="A21" s="20"/>
      <c r="B21" s="20"/>
      <c r="C21" s="6" t="s">
        <v>40</v>
      </c>
      <c r="D21" s="20"/>
      <c r="E21" s="20"/>
      <c r="F21" s="25">
        <v>461.46176000000003</v>
      </c>
      <c r="G21" s="20"/>
      <c r="H21" s="20"/>
    </row>
    <row r="22" spans="1:10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147.24276000000003</v>
      </c>
      <c r="G22" s="20"/>
      <c r="H22" s="4"/>
    </row>
    <row r="23" spans="1:10" s="24" customFormat="1" ht="38.25" x14ac:dyDescent="0.25">
      <c r="A23" s="20"/>
      <c r="B23" s="20"/>
      <c r="C23" s="6" t="s">
        <v>42</v>
      </c>
      <c r="D23" s="20"/>
      <c r="E23" s="226">
        <f>F23/F21</f>
        <v>0.95612572534720963</v>
      </c>
      <c r="F23" s="25">
        <v>441.21546000000001</v>
      </c>
      <c r="G23" s="28"/>
      <c r="H23" s="4"/>
    </row>
    <row r="24" spans="1:10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126.99646000000001</v>
      </c>
      <c r="G24" s="20"/>
      <c r="H24" s="4"/>
    </row>
    <row r="25" spans="1:10" s="24" customFormat="1" ht="27.75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5" s="235"/>
      <c r="F25" s="235"/>
      <c r="G25" s="235"/>
      <c r="H25" s="235"/>
    </row>
    <row r="28" spans="1:10" ht="35.2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0" x14ac:dyDescent="0.25">
      <c r="G29" s="11"/>
      <c r="H29" s="11"/>
    </row>
    <row r="30" spans="1:10" ht="33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0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0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3" spans="3:8" s="8" customFormat="1" ht="12.75" x14ac:dyDescent="0.2">
      <c r="C43" s="9"/>
      <c r="E43" s="10"/>
      <c r="F43" s="11"/>
      <c r="G43" s="11"/>
    </row>
  </sheetData>
  <mergeCells count="21">
    <mergeCell ref="A17:H17"/>
    <mergeCell ref="D25:H25"/>
    <mergeCell ref="A28:E28"/>
    <mergeCell ref="A30:E30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45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99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12.75" x14ac:dyDescent="0.2">
      <c r="A18" s="6">
        <v>1</v>
      </c>
      <c r="B18" s="6" t="s">
        <v>75</v>
      </c>
      <c r="C18" s="41" t="s">
        <v>76</v>
      </c>
      <c r="D18" s="6" t="s">
        <v>22</v>
      </c>
      <c r="E18" s="6">
        <v>20</v>
      </c>
      <c r="F18" s="6">
        <v>29.641999999999999</v>
      </c>
      <c r="G18" s="45" t="s">
        <v>28</v>
      </c>
      <c r="H18" s="16" t="s">
        <v>24</v>
      </c>
    </row>
    <row r="19" spans="1:10" s="8" customFormat="1" ht="22.5" customHeight="1" x14ac:dyDescent="0.2">
      <c r="A19" s="6">
        <f>A18+1</f>
        <v>2</v>
      </c>
      <c r="B19" s="6" t="s">
        <v>100</v>
      </c>
      <c r="C19" s="41" t="s">
        <v>101</v>
      </c>
      <c r="D19" s="14" t="s">
        <v>31</v>
      </c>
      <c r="E19" s="6">
        <v>120</v>
      </c>
      <c r="F19" s="6">
        <v>82.953999999999994</v>
      </c>
      <c r="G19" s="45" t="s">
        <v>38</v>
      </c>
      <c r="H19" s="16" t="s">
        <v>24</v>
      </c>
    </row>
    <row r="20" spans="1:10" s="8" customFormat="1" ht="38.25" x14ac:dyDescent="0.2">
      <c r="A20" s="6">
        <f>A19+1</f>
        <v>3</v>
      </c>
      <c r="B20" s="6" t="s">
        <v>29</v>
      </c>
      <c r="C20" s="6" t="s">
        <v>102</v>
      </c>
      <c r="D20" s="14" t="s">
        <v>31</v>
      </c>
      <c r="E20" s="15">
        <v>20</v>
      </c>
      <c r="F20" s="16">
        <v>25.777999999999999</v>
      </c>
      <c r="G20" s="15" t="s">
        <v>23</v>
      </c>
      <c r="H20" s="16" t="s">
        <v>24</v>
      </c>
    </row>
    <row r="21" spans="1:10" s="8" customFormat="1" ht="25.5" x14ac:dyDescent="0.2">
      <c r="A21" s="6">
        <f>A20+1</f>
        <v>4</v>
      </c>
      <c r="B21" s="6" t="s">
        <v>29</v>
      </c>
      <c r="C21" s="41" t="s">
        <v>103</v>
      </c>
      <c r="D21" s="14" t="s">
        <v>31</v>
      </c>
      <c r="E21" s="15">
        <v>100</v>
      </c>
      <c r="F21" s="16">
        <v>19.123000000000001</v>
      </c>
      <c r="G21" s="45" t="s">
        <v>38</v>
      </c>
      <c r="H21" s="16" t="s">
        <v>24</v>
      </c>
    </row>
    <row r="22" spans="1:10" s="8" customFormat="1" ht="25.5" x14ac:dyDescent="0.2">
      <c r="A22" s="6">
        <f>A21+1</f>
        <v>5</v>
      </c>
      <c r="B22" s="41">
        <v>4</v>
      </c>
      <c r="C22" s="6" t="s">
        <v>98</v>
      </c>
      <c r="D22" s="14" t="s">
        <v>22</v>
      </c>
      <c r="E22" s="15">
        <v>97</v>
      </c>
      <c r="F22" s="49">
        <f>173.395*1.6</f>
        <v>277.43200000000002</v>
      </c>
      <c r="G22" s="15" t="s">
        <v>65</v>
      </c>
      <c r="H22" s="6" t="s">
        <v>24</v>
      </c>
    </row>
    <row r="23" spans="1:10" s="24" customFormat="1" ht="38.25" x14ac:dyDescent="0.25">
      <c r="A23" s="20"/>
      <c r="B23" s="20"/>
      <c r="C23" s="21" t="s">
        <v>56</v>
      </c>
      <c r="D23" s="20"/>
      <c r="E23" s="20"/>
      <c r="F23" s="22">
        <f>SUM(F18:F22)</f>
        <v>434.92899999999997</v>
      </c>
      <c r="G23" s="20"/>
      <c r="H23" s="20"/>
      <c r="J23" s="23"/>
    </row>
    <row r="24" spans="1:10" s="24" customFormat="1" ht="38.25" x14ac:dyDescent="0.25">
      <c r="A24" s="20"/>
      <c r="B24" s="20"/>
      <c r="C24" s="6" t="s">
        <v>40</v>
      </c>
      <c r="D24" s="20"/>
      <c r="E24" s="20"/>
      <c r="F24" s="22">
        <v>456.08463999999998</v>
      </c>
      <c r="G24" s="20"/>
      <c r="H24" s="20"/>
      <c r="J24" s="23"/>
    </row>
    <row r="25" spans="1:10" s="24" customFormat="1" ht="25.5" x14ac:dyDescent="0.25">
      <c r="A25" s="20"/>
      <c r="B25" s="20"/>
      <c r="C25" s="3" t="s">
        <v>41</v>
      </c>
      <c r="D25" s="26"/>
      <c r="E25" s="26"/>
      <c r="F25" s="27">
        <f>F24-F23</f>
        <v>21.155640000000005</v>
      </c>
      <c r="G25" s="20"/>
      <c r="H25" s="4"/>
      <c r="J25" s="23"/>
    </row>
    <row r="26" spans="1:10" s="24" customFormat="1" ht="38.25" x14ac:dyDescent="0.25">
      <c r="A26" s="20"/>
      <c r="B26" s="20"/>
      <c r="C26" s="6" t="s">
        <v>42</v>
      </c>
      <c r="D26" s="20"/>
      <c r="E26" s="226">
        <f>F26/F24</f>
        <v>0.90408707910005481</v>
      </c>
      <c r="F26" s="25">
        <v>412.34023000000002</v>
      </c>
      <c r="G26" s="28"/>
      <c r="H26" s="4"/>
      <c r="J26" s="23"/>
    </row>
    <row r="27" spans="1:10" s="24" customFormat="1" ht="25.5" x14ac:dyDescent="0.25">
      <c r="A27" s="20"/>
      <c r="B27" s="20"/>
      <c r="C27" s="3" t="s">
        <v>43</v>
      </c>
      <c r="D27" s="26"/>
      <c r="E27" s="26"/>
      <c r="F27" s="27">
        <f>F26-F23</f>
        <v>-22.588769999999954</v>
      </c>
      <c r="G27" s="20"/>
      <c r="H27" s="4"/>
      <c r="J27" s="23"/>
    </row>
    <row r="28" spans="1:10" s="24" customFormat="1" ht="30" customHeight="1" x14ac:dyDescent="0.25">
      <c r="A28" s="20"/>
      <c r="B28" s="20"/>
      <c r="C28" s="3" t="s">
        <v>44</v>
      </c>
      <c r="D28" s="235" t="str">
        <f>IF(F23&gt;F24,"В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8" s="235"/>
      <c r="F28" s="235"/>
      <c r="G28" s="235"/>
      <c r="H28" s="235"/>
      <c r="J28" s="23"/>
    </row>
    <row r="31" spans="1:10" ht="26.25" customHeight="1" x14ac:dyDescent="0.25">
      <c r="A31" s="236" t="s">
        <v>45</v>
      </c>
      <c r="B31" s="236"/>
      <c r="C31" s="236"/>
      <c r="D31" s="236"/>
      <c r="E31" s="236"/>
      <c r="F31" s="34"/>
      <c r="G31" s="34"/>
      <c r="H31" s="35" t="s">
        <v>46</v>
      </c>
    </row>
    <row r="32" spans="1:10" x14ac:dyDescent="0.25">
      <c r="G32" s="11"/>
      <c r="H32" s="11"/>
    </row>
    <row r="33" spans="1:8" ht="35.25" customHeight="1" x14ac:dyDescent="0.25">
      <c r="A33" s="236" t="s">
        <v>47</v>
      </c>
      <c r="B33" s="236"/>
      <c r="C33" s="236"/>
      <c r="D33" s="236"/>
      <c r="E33" s="236"/>
      <c r="F33" s="36"/>
      <c r="G33" s="36"/>
      <c r="H33" s="37" t="s">
        <v>48</v>
      </c>
    </row>
    <row r="34" spans="1:8" x14ac:dyDescent="0.25">
      <c r="A34" s="24"/>
      <c r="B34" s="24" t="s">
        <v>49</v>
      </c>
      <c r="C34" s="37" t="s">
        <v>50</v>
      </c>
      <c r="D34" s="38"/>
      <c r="E34" s="38"/>
      <c r="F34" s="38"/>
      <c r="G34" s="38"/>
      <c r="H34" s="24"/>
    </row>
    <row r="35" spans="1:8" x14ac:dyDescent="0.25">
      <c r="C35" s="35"/>
      <c r="H35" s="11"/>
    </row>
    <row r="36" spans="1:8" x14ac:dyDescent="0.25">
      <c r="G36" s="11"/>
      <c r="H36" s="11"/>
    </row>
    <row r="37" spans="1:8" x14ac:dyDescent="0.25">
      <c r="G37" s="11"/>
      <c r="H37" s="11"/>
    </row>
    <row r="38" spans="1:8" x14ac:dyDescent="0.25">
      <c r="G38" s="11"/>
      <c r="H38" s="11"/>
    </row>
    <row r="39" spans="1:8" x14ac:dyDescent="0.25">
      <c r="G39" s="11"/>
      <c r="H39" s="11"/>
    </row>
    <row r="40" spans="1:8" x14ac:dyDescent="0.25">
      <c r="G40" s="11"/>
      <c r="H40" s="11"/>
    </row>
    <row r="41" spans="1:8" x14ac:dyDescent="0.25">
      <c r="G41" s="11"/>
      <c r="H41" s="11"/>
    </row>
    <row r="42" spans="1:8" x14ac:dyDescent="0.25">
      <c r="G42" s="11"/>
      <c r="H42" s="11"/>
    </row>
    <row r="45" spans="1:8" s="8" customFormat="1" ht="12.75" x14ac:dyDescent="0.2">
      <c r="C45" s="9"/>
      <c r="E45" s="10"/>
      <c r="F45" s="11"/>
      <c r="G45" s="11"/>
    </row>
  </sheetData>
  <mergeCells count="21">
    <mergeCell ref="A17:H17"/>
    <mergeCell ref="D28:H28"/>
    <mergeCell ref="A31:E31"/>
    <mergeCell ref="A33:E33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4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104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12.75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2" s="8" customFormat="1" ht="12.75" customHeight="1" x14ac:dyDescent="0.2">
      <c r="A17" s="234" t="s">
        <v>105</v>
      </c>
      <c r="B17" s="234"/>
      <c r="C17" s="234"/>
      <c r="D17" s="234"/>
      <c r="E17" s="234"/>
      <c r="F17" s="234"/>
      <c r="G17" s="234"/>
      <c r="H17" s="234"/>
    </row>
    <row r="18" spans="1:12" s="8" customFormat="1" ht="29.25" customHeight="1" x14ac:dyDescent="0.2">
      <c r="A18" s="6">
        <v>1</v>
      </c>
      <c r="B18" s="6">
        <v>24</v>
      </c>
      <c r="C18" s="6" t="s">
        <v>106</v>
      </c>
      <c r="D18" s="6" t="s">
        <v>55</v>
      </c>
      <c r="E18" s="6">
        <v>5</v>
      </c>
      <c r="F18" s="5">
        <v>24.943999999999999</v>
      </c>
      <c r="G18" s="15" t="s">
        <v>107</v>
      </c>
      <c r="H18" s="6" t="s">
        <v>24</v>
      </c>
    </row>
    <row r="19" spans="1:12" s="8" customFormat="1" ht="31.5" customHeight="1" x14ac:dyDescent="0.2">
      <c r="A19" s="6">
        <f>A18+1</f>
        <v>2</v>
      </c>
      <c r="B19" s="6">
        <v>25</v>
      </c>
      <c r="C19" s="6" t="s">
        <v>108</v>
      </c>
      <c r="D19" s="6" t="s">
        <v>55</v>
      </c>
      <c r="E19" s="6">
        <v>4</v>
      </c>
      <c r="F19" s="5">
        <v>20.222000000000001</v>
      </c>
      <c r="G19" s="15" t="s">
        <v>107</v>
      </c>
      <c r="H19" s="6" t="s">
        <v>24</v>
      </c>
    </row>
    <row r="20" spans="1:12" s="24" customFormat="1" ht="31.5" customHeight="1" x14ac:dyDescent="0.25">
      <c r="A20" s="20"/>
      <c r="B20" s="20"/>
      <c r="C20" s="21" t="s">
        <v>56</v>
      </c>
      <c r="D20" s="20"/>
      <c r="E20" s="20"/>
      <c r="F20" s="22">
        <f>SUM(F18:F19)</f>
        <v>45.165999999999997</v>
      </c>
      <c r="G20" s="20"/>
      <c r="H20" s="20"/>
      <c r="J20" s="23"/>
    </row>
    <row r="21" spans="1:12" s="24" customFormat="1" ht="38.25" x14ac:dyDescent="0.25">
      <c r="A21" s="20"/>
      <c r="B21" s="20"/>
      <c r="C21" s="6" t="s">
        <v>40</v>
      </c>
      <c r="D21" s="20"/>
      <c r="E21" s="20"/>
      <c r="F21" s="22">
        <v>387.80041999999997</v>
      </c>
      <c r="G21" s="20"/>
      <c r="H21" s="20"/>
      <c r="J21" s="23"/>
      <c r="L21" s="23"/>
    </row>
    <row r="22" spans="1:12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342.63441999999998</v>
      </c>
      <c r="G22" s="20"/>
      <c r="H22" s="4"/>
      <c r="J22" s="23"/>
      <c r="L22" s="23"/>
    </row>
    <row r="23" spans="1:12" s="24" customFormat="1" ht="38.25" x14ac:dyDescent="0.25">
      <c r="A23" s="20"/>
      <c r="B23" s="20"/>
      <c r="C23" s="6" t="s">
        <v>42</v>
      </c>
      <c r="D23" s="20"/>
      <c r="E23" s="226">
        <f>F23/F21</f>
        <v>0.95655381188086397</v>
      </c>
      <c r="F23" s="25">
        <v>370.95197000000002</v>
      </c>
      <c r="G23" s="28"/>
      <c r="H23" s="4"/>
      <c r="J23" s="23"/>
      <c r="L23" s="23"/>
    </row>
    <row r="24" spans="1:12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325.78597000000002</v>
      </c>
      <c r="G24" s="20"/>
      <c r="H24" s="4"/>
      <c r="J24" s="23"/>
      <c r="L24" s="23"/>
    </row>
    <row r="25" spans="1:12" s="24" customFormat="1" ht="27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5" s="235"/>
      <c r="F25" s="235"/>
      <c r="G25" s="235"/>
      <c r="H25" s="235"/>
      <c r="J25" s="23"/>
      <c r="L25" s="23"/>
    </row>
    <row r="28" spans="1:12" ht="24.7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2" x14ac:dyDescent="0.25">
      <c r="G29" s="11"/>
      <c r="H29" s="11"/>
    </row>
    <row r="30" spans="1:12" ht="28.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2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2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2" spans="3:8" s="8" customFormat="1" ht="12.75" x14ac:dyDescent="0.2">
      <c r="C42" s="9"/>
      <c r="E42" s="10"/>
      <c r="F42" s="11"/>
      <c r="G42" s="11"/>
    </row>
  </sheetData>
  <mergeCells count="22">
    <mergeCell ref="A28:E28"/>
    <mergeCell ref="A30:E30"/>
    <mergeCell ref="F14:F16"/>
    <mergeCell ref="G14:G16"/>
    <mergeCell ref="H14:H16"/>
    <mergeCell ref="A17:H17"/>
    <mergeCell ref="D25:H25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48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109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2" s="8" customFormat="1" ht="12.75" hidden="1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2" s="8" customFormat="1" ht="12.75" customHeight="1" x14ac:dyDescent="0.2">
      <c r="A18" s="234" t="s">
        <v>32</v>
      </c>
      <c r="B18" s="234"/>
      <c r="C18" s="234"/>
      <c r="D18" s="234"/>
      <c r="E18" s="234"/>
      <c r="F18" s="234"/>
      <c r="G18" s="234"/>
      <c r="H18" s="234"/>
    </row>
    <row r="19" spans="1:12" s="8" customFormat="1" ht="25.5" x14ac:dyDescent="0.2">
      <c r="A19" s="6">
        <v>1</v>
      </c>
      <c r="B19" s="42" t="s">
        <v>82</v>
      </c>
      <c r="C19" s="6" t="s">
        <v>83</v>
      </c>
      <c r="D19" s="14" t="s">
        <v>31</v>
      </c>
      <c r="E19" s="14">
        <v>6</v>
      </c>
      <c r="F19" s="16">
        <v>29.12</v>
      </c>
      <c r="G19" s="14" t="s">
        <v>23</v>
      </c>
      <c r="H19" s="6" t="s">
        <v>24</v>
      </c>
    </row>
    <row r="20" spans="1:12" s="8" customFormat="1" ht="25.5" x14ac:dyDescent="0.2">
      <c r="A20" s="6">
        <f>A19+1</f>
        <v>2</v>
      </c>
      <c r="B20" s="42" t="s">
        <v>82</v>
      </c>
      <c r="C20" s="6" t="s">
        <v>110</v>
      </c>
      <c r="D20" s="14" t="s">
        <v>31</v>
      </c>
      <c r="E20" s="14">
        <v>125</v>
      </c>
      <c r="F20" s="16">
        <v>66.58</v>
      </c>
      <c r="G20" s="14" t="s">
        <v>28</v>
      </c>
      <c r="H20" s="6" t="s">
        <v>24</v>
      </c>
    </row>
    <row r="21" spans="1:12" s="8" customFormat="1" ht="25.5" x14ac:dyDescent="0.2">
      <c r="A21" s="6">
        <f>A20+1</f>
        <v>3</v>
      </c>
      <c r="B21" s="42" t="s">
        <v>66</v>
      </c>
      <c r="C21" s="6" t="s">
        <v>111</v>
      </c>
      <c r="D21" s="14" t="s">
        <v>31</v>
      </c>
      <c r="E21" s="14">
        <v>125</v>
      </c>
      <c r="F21" s="16">
        <v>66.58</v>
      </c>
      <c r="G21" s="14" t="s">
        <v>28</v>
      </c>
      <c r="H21" s="6" t="s">
        <v>24</v>
      </c>
    </row>
    <row r="22" spans="1:12" s="8" customFormat="1" ht="12.75" x14ac:dyDescent="0.2">
      <c r="A22" s="6">
        <f>A21+1</f>
        <v>4</v>
      </c>
      <c r="B22" s="42" t="s">
        <v>70</v>
      </c>
      <c r="C22" s="6" t="s">
        <v>69</v>
      </c>
      <c r="D22" s="14" t="s">
        <v>31</v>
      </c>
      <c r="E22" s="6">
        <v>13</v>
      </c>
      <c r="F22" s="5">
        <v>44.563000000000002</v>
      </c>
      <c r="G22" s="14" t="s">
        <v>23</v>
      </c>
      <c r="H22" s="6" t="s">
        <v>24</v>
      </c>
    </row>
    <row r="23" spans="1:12" s="8" customFormat="1" ht="12.75" x14ac:dyDescent="0.2">
      <c r="A23" s="6">
        <f>A22+1</f>
        <v>5</v>
      </c>
      <c r="B23" s="42" t="s">
        <v>72</v>
      </c>
      <c r="C23" s="6" t="s">
        <v>73</v>
      </c>
      <c r="D23" s="14" t="s">
        <v>31</v>
      </c>
      <c r="E23" s="6">
        <v>7</v>
      </c>
      <c r="F23" s="5">
        <v>97.331999999999994</v>
      </c>
      <c r="G23" s="14" t="s">
        <v>23</v>
      </c>
      <c r="H23" s="6" t="s">
        <v>24</v>
      </c>
    </row>
    <row r="24" spans="1:12" s="8" customFormat="1" ht="25.5" x14ac:dyDescent="0.2">
      <c r="A24" s="6">
        <f>A23+1</f>
        <v>6</v>
      </c>
      <c r="B24" s="42" t="s">
        <v>112</v>
      </c>
      <c r="C24" s="6" t="s">
        <v>113</v>
      </c>
      <c r="D24" s="14" t="s">
        <v>55</v>
      </c>
      <c r="E24" s="6">
        <v>1</v>
      </c>
      <c r="F24" s="5">
        <v>34.189</v>
      </c>
      <c r="G24" s="14" t="s">
        <v>38</v>
      </c>
      <c r="H24" s="6" t="s">
        <v>24</v>
      </c>
    </row>
    <row r="25" spans="1:12" s="24" customFormat="1" ht="38.25" x14ac:dyDescent="0.25">
      <c r="A25" s="20"/>
      <c r="B25" s="20"/>
      <c r="C25" s="21" t="s">
        <v>56</v>
      </c>
      <c r="D25" s="20"/>
      <c r="E25" s="20"/>
      <c r="F25" s="22">
        <f>SUM(F18:F24)</f>
        <v>338.36400000000003</v>
      </c>
      <c r="G25" s="20"/>
      <c r="H25" s="20"/>
      <c r="J25" s="23"/>
    </row>
    <row r="26" spans="1:12" s="24" customFormat="1" ht="38.25" x14ac:dyDescent="0.25">
      <c r="A26" s="20"/>
      <c r="B26" s="20"/>
      <c r="C26" s="6" t="s">
        <v>40</v>
      </c>
      <c r="D26" s="20"/>
      <c r="E26" s="4"/>
      <c r="F26" s="25">
        <v>882.96705999999995</v>
      </c>
      <c r="G26" s="20"/>
      <c r="H26" s="20"/>
      <c r="L26" s="23"/>
    </row>
    <row r="27" spans="1:12" s="24" customFormat="1" ht="25.5" x14ac:dyDescent="0.25">
      <c r="A27" s="20"/>
      <c r="B27" s="20"/>
      <c r="C27" s="3" t="s">
        <v>41</v>
      </c>
      <c r="D27" s="26"/>
      <c r="E27" s="26"/>
      <c r="F27" s="27">
        <f>F26-F25</f>
        <v>544.60305999999991</v>
      </c>
      <c r="G27" s="20"/>
      <c r="H27" s="4"/>
      <c r="L27" s="23"/>
    </row>
    <row r="28" spans="1:12" s="24" customFormat="1" ht="38.25" x14ac:dyDescent="0.25">
      <c r="A28" s="20"/>
      <c r="B28" s="20"/>
      <c r="C28" s="6" t="s">
        <v>42</v>
      </c>
      <c r="D28" s="20"/>
      <c r="E28" s="226">
        <f>F28/F26</f>
        <v>0.97624836650191682</v>
      </c>
      <c r="F28" s="25">
        <v>861.99514999999997</v>
      </c>
      <c r="G28" s="28"/>
      <c r="H28" s="4"/>
      <c r="L28" s="23"/>
    </row>
    <row r="29" spans="1:12" s="24" customFormat="1" ht="25.5" x14ac:dyDescent="0.25">
      <c r="A29" s="20"/>
      <c r="B29" s="20"/>
      <c r="C29" s="3" t="s">
        <v>43</v>
      </c>
      <c r="D29" s="26"/>
      <c r="E29" s="26"/>
      <c r="F29" s="27">
        <f>F28-F25</f>
        <v>523.63114999999993</v>
      </c>
      <c r="G29" s="20"/>
      <c r="H29" s="4"/>
      <c r="L29" s="23"/>
    </row>
    <row r="30" spans="1:12" s="24" customFormat="1" ht="27.75" customHeight="1" x14ac:dyDescent="0.25">
      <c r="A30" s="20"/>
      <c r="B30" s="20"/>
      <c r="C30" s="3" t="s">
        <v>44</v>
      </c>
      <c r="D30" s="235" t="str">
        <f>IF(F25&gt;F26,"В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30" s="235"/>
      <c r="F30" s="235"/>
      <c r="G30" s="235"/>
      <c r="H30" s="235"/>
      <c r="L30" s="23"/>
    </row>
    <row r="31" spans="1:12" s="24" customFormat="1" ht="12.75" x14ac:dyDescent="0.25">
      <c r="A31" s="29"/>
      <c r="B31" s="29"/>
      <c r="C31" s="46"/>
      <c r="D31" s="29"/>
      <c r="E31" s="29"/>
      <c r="F31" s="52"/>
      <c r="G31" s="29"/>
      <c r="H31" s="29"/>
    </row>
    <row r="32" spans="1:12" ht="12" customHeight="1" x14ac:dyDescent="0.25"/>
    <row r="33" spans="1:8" ht="35.25" customHeight="1" x14ac:dyDescent="0.25">
      <c r="A33" s="236" t="s">
        <v>45</v>
      </c>
      <c r="B33" s="236"/>
      <c r="C33" s="236"/>
      <c r="D33" s="236"/>
      <c r="E33" s="236"/>
      <c r="F33" s="34"/>
      <c r="G33" s="34"/>
      <c r="H33" s="35" t="s">
        <v>46</v>
      </c>
    </row>
    <row r="34" spans="1:8" x14ac:dyDescent="0.25">
      <c r="G34" s="11"/>
      <c r="H34" s="11"/>
    </row>
    <row r="35" spans="1:8" ht="24" customHeight="1" x14ac:dyDescent="0.25">
      <c r="A35" s="236" t="s">
        <v>47</v>
      </c>
      <c r="B35" s="236"/>
      <c r="C35" s="236"/>
      <c r="D35" s="236"/>
      <c r="E35" s="236"/>
      <c r="F35" s="36"/>
      <c r="G35" s="36"/>
      <c r="H35" s="37" t="s">
        <v>48</v>
      </c>
    </row>
    <row r="36" spans="1:8" x14ac:dyDescent="0.25">
      <c r="A36" s="24"/>
      <c r="B36" s="24" t="s">
        <v>49</v>
      </c>
      <c r="C36" s="37" t="s">
        <v>50</v>
      </c>
      <c r="D36" s="38"/>
      <c r="E36" s="38"/>
      <c r="F36" s="38"/>
      <c r="G36" s="38"/>
      <c r="H36" s="24"/>
    </row>
    <row r="37" spans="1:8" x14ac:dyDescent="0.25">
      <c r="G37" s="11"/>
      <c r="H37" s="11"/>
    </row>
    <row r="38" spans="1:8" x14ac:dyDescent="0.25">
      <c r="C38" s="35"/>
      <c r="H38" s="11"/>
    </row>
    <row r="39" spans="1:8" x14ac:dyDescent="0.25">
      <c r="G39" s="11"/>
      <c r="H39" s="11"/>
    </row>
    <row r="40" spans="1:8" x14ac:dyDescent="0.25">
      <c r="G40" s="11"/>
      <c r="H40" s="11"/>
    </row>
    <row r="41" spans="1:8" x14ac:dyDescent="0.25">
      <c r="G41" s="11"/>
      <c r="H41" s="11"/>
    </row>
    <row r="42" spans="1:8" x14ac:dyDescent="0.25">
      <c r="G42" s="11"/>
      <c r="H42" s="11"/>
    </row>
    <row r="43" spans="1:8" x14ac:dyDescent="0.25">
      <c r="G43" s="11"/>
      <c r="H43" s="11"/>
    </row>
    <row r="44" spans="1:8" x14ac:dyDescent="0.25">
      <c r="G44" s="11"/>
      <c r="H44" s="11"/>
    </row>
    <row r="45" spans="1:8" x14ac:dyDescent="0.25">
      <c r="G45" s="11"/>
      <c r="H45" s="11"/>
    </row>
    <row r="48" spans="1:8" s="8" customFormat="1" ht="12.75" x14ac:dyDescent="0.2">
      <c r="C48" s="9"/>
      <c r="E48" s="10"/>
      <c r="F48" s="11"/>
      <c r="G48" s="11"/>
    </row>
  </sheetData>
  <mergeCells count="23">
    <mergeCell ref="D30:H30"/>
    <mergeCell ref="A33:E33"/>
    <mergeCell ref="A35:E35"/>
    <mergeCell ref="F14:F16"/>
    <mergeCell ref="G14:G16"/>
    <mergeCell ref="H14:H16"/>
    <mergeCell ref="A17:H17"/>
    <mergeCell ref="A18:H18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114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8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25.5" x14ac:dyDescent="0.2">
      <c r="A18" s="6">
        <v>1</v>
      </c>
      <c r="B18" s="6" t="s">
        <v>20</v>
      </c>
      <c r="C18" s="6" t="s">
        <v>115</v>
      </c>
      <c r="D18" s="14" t="s">
        <v>22</v>
      </c>
      <c r="E18" s="15">
        <v>48</v>
      </c>
      <c r="F18" s="16">
        <v>54.76</v>
      </c>
      <c r="G18" s="15" t="s">
        <v>62</v>
      </c>
      <c r="H18" s="16" t="s">
        <v>24</v>
      </c>
    </row>
    <row r="19" spans="1:10" s="8" customFormat="1" ht="25.5" x14ac:dyDescent="0.2">
      <c r="A19" s="6">
        <v>2</v>
      </c>
      <c r="B19" s="6">
        <v>4</v>
      </c>
      <c r="C19" s="6" t="s">
        <v>116</v>
      </c>
      <c r="D19" s="6" t="s">
        <v>22</v>
      </c>
      <c r="E19" s="6">
        <v>348</v>
      </c>
      <c r="F19" s="5">
        <f>475.909</f>
        <v>475.90899999999999</v>
      </c>
      <c r="G19" s="15" t="s">
        <v>62</v>
      </c>
      <c r="H19" s="16" t="s">
        <v>24</v>
      </c>
    </row>
    <row r="20" spans="1:10" s="24" customFormat="1" ht="38.25" x14ac:dyDescent="0.25">
      <c r="A20" s="20"/>
      <c r="B20" s="20"/>
      <c r="C20" s="21" t="s">
        <v>56</v>
      </c>
      <c r="D20" s="20"/>
      <c r="E20" s="20"/>
      <c r="F20" s="22">
        <f>SUM(F18:F19)</f>
        <v>530.66899999999998</v>
      </c>
      <c r="G20" s="20"/>
      <c r="H20" s="20"/>
      <c r="J20" s="23"/>
    </row>
    <row r="21" spans="1:10" s="24" customFormat="1" ht="38.25" x14ac:dyDescent="0.25">
      <c r="A21" s="20"/>
      <c r="B21" s="20"/>
      <c r="C21" s="6" t="s">
        <v>40</v>
      </c>
      <c r="D21" s="4"/>
      <c r="E21" s="4"/>
      <c r="F21" s="25">
        <v>171.75066000000001</v>
      </c>
      <c r="G21" s="4"/>
      <c r="H21" s="4"/>
      <c r="J21" s="23"/>
    </row>
    <row r="22" spans="1:10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-358.91833999999994</v>
      </c>
      <c r="G22" s="20"/>
      <c r="H22" s="4"/>
      <c r="J22" s="23"/>
    </row>
    <row r="23" spans="1:10" s="24" customFormat="1" ht="38.25" x14ac:dyDescent="0.25">
      <c r="A23" s="20"/>
      <c r="B23" s="20"/>
      <c r="C23" s="6" t="s">
        <v>42</v>
      </c>
      <c r="D23" s="20"/>
      <c r="E23" s="226">
        <f>F23/F21</f>
        <v>1.02547629220173</v>
      </c>
      <c r="F23" s="25">
        <v>176.12622999999999</v>
      </c>
      <c r="G23" s="28"/>
      <c r="H23" s="4"/>
      <c r="J23" s="23"/>
    </row>
    <row r="24" spans="1:10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-354.54277000000002</v>
      </c>
      <c r="G24" s="20"/>
      <c r="H24" s="4"/>
      <c r="J24" s="23"/>
    </row>
    <row r="25" spans="1:10" s="24" customFormat="1" ht="27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5" s="235"/>
      <c r="F25" s="235"/>
      <c r="G25" s="235"/>
      <c r="H25" s="235"/>
      <c r="J25" s="23"/>
    </row>
    <row r="26" spans="1:10" s="24" customFormat="1" ht="12.75" x14ac:dyDescent="0.25">
      <c r="A26" s="29"/>
      <c r="B26" s="29"/>
      <c r="C26" s="46"/>
      <c r="E26" s="23"/>
      <c r="F26" s="23"/>
      <c r="G26" s="47"/>
    </row>
    <row r="27" spans="1:10" ht="12" customHeight="1" x14ac:dyDescent="0.25"/>
    <row r="28" spans="1:10" ht="35.2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0" x14ac:dyDescent="0.25">
      <c r="G29" s="11"/>
      <c r="H29" s="11"/>
    </row>
    <row r="30" spans="1:10" ht="29.2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0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0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3" spans="3:8" s="8" customFormat="1" ht="12.75" x14ac:dyDescent="0.2">
      <c r="C43" s="9"/>
      <c r="E43" s="10"/>
      <c r="F43" s="11"/>
      <c r="G43" s="11"/>
    </row>
  </sheetData>
  <mergeCells count="22">
    <mergeCell ref="A28:E28"/>
    <mergeCell ref="A30:E30"/>
    <mergeCell ref="F14:F16"/>
    <mergeCell ref="G14:G16"/>
    <mergeCell ref="H14:H16"/>
    <mergeCell ref="A17:H17"/>
    <mergeCell ref="D25:H25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MK46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6.8554687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3.42578125" style="9" customWidth="1"/>
    <col min="9" max="9" width="9" style="9" customWidth="1"/>
    <col min="10" max="251" width="9.140625" style="9" customWidth="1"/>
    <col min="252" max="252" width="3.85546875" style="9" customWidth="1"/>
    <col min="253" max="253" width="24.28515625" style="9" customWidth="1"/>
    <col min="254" max="254" width="13.140625" style="9" customWidth="1"/>
    <col min="255" max="255" width="16" style="9" customWidth="1"/>
    <col min="256" max="256" width="12.42578125" style="9" customWidth="1"/>
    <col min="257" max="257" width="15" style="9" customWidth="1"/>
    <col min="258" max="258" width="16" style="9" customWidth="1"/>
    <col min="259" max="259" width="9.140625" style="9" customWidth="1"/>
    <col min="260" max="262" width="9" style="9" customWidth="1"/>
    <col min="263" max="507" width="9.140625" style="9" customWidth="1"/>
    <col min="508" max="508" width="3.85546875" style="9" customWidth="1"/>
    <col min="509" max="509" width="24.28515625" style="9" customWidth="1"/>
    <col min="510" max="510" width="13.140625" style="9" customWidth="1"/>
    <col min="511" max="511" width="16" style="9" customWidth="1"/>
    <col min="512" max="512" width="12.42578125" style="9" customWidth="1"/>
    <col min="513" max="513" width="15" style="9" customWidth="1"/>
    <col min="514" max="514" width="16" style="9" customWidth="1"/>
    <col min="515" max="515" width="9.140625" style="9" customWidth="1"/>
    <col min="516" max="518" width="9" style="9" customWidth="1"/>
    <col min="519" max="763" width="9.140625" style="9" customWidth="1"/>
    <col min="764" max="764" width="3.85546875" style="9" customWidth="1"/>
    <col min="765" max="765" width="24.28515625" style="9" customWidth="1"/>
    <col min="766" max="766" width="13.140625" style="9" customWidth="1"/>
    <col min="767" max="767" width="16" style="9" customWidth="1"/>
    <col min="768" max="768" width="12.42578125" style="9" customWidth="1"/>
    <col min="769" max="769" width="15" style="9" customWidth="1"/>
    <col min="770" max="770" width="16" style="9" customWidth="1"/>
    <col min="771" max="771" width="9.140625" style="9" customWidth="1"/>
    <col min="772" max="774" width="9" style="9" customWidth="1"/>
    <col min="775" max="1019" width="9.140625" style="9" customWidth="1"/>
    <col min="1020" max="1020" width="3.85546875" style="9" customWidth="1"/>
    <col min="1021" max="1021" width="24.28515625" style="9" customWidth="1"/>
    <col min="1022" max="1022" width="13.140625" style="9" customWidth="1"/>
    <col min="1023" max="1023" width="16" style="9" customWidth="1"/>
    <col min="1024" max="1025" width="12.425781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</row>
    <row r="2" spans="1:8" x14ac:dyDescent="0.25">
      <c r="A2" s="231" t="s">
        <v>2</v>
      </c>
      <c r="B2" s="231"/>
      <c r="C2" s="231"/>
      <c r="D2" s="231"/>
      <c r="G2" s="9" t="s">
        <v>3</v>
      </c>
    </row>
    <row r="3" spans="1:8" x14ac:dyDescent="0.25">
      <c r="A3" s="231" t="s">
        <v>4</v>
      </c>
      <c r="B3" s="231"/>
      <c r="C3" s="231"/>
      <c r="D3" s="231"/>
      <c r="G3" s="9" t="s">
        <v>4</v>
      </c>
    </row>
    <row r="4" spans="1:8" x14ac:dyDescent="0.25">
      <c r="A4" s="232"/>
      <c r="B4" s="232"/>
      <c r="C4" s="232"/>
      <c r="D4" s="232"/>
      <c r="G4" s="9"/>
    </row>
    <row r="5" spans="1:8" x14ac:dyDescent="0.25">
      <c r="A5" s="231" t="s">
        <v>5</v>
      </c>
      <c r="B5" s="231"/>
      <c r="C5" s="231"/>
      <c r="D5" s="231"/>
      <c r="G5" s="9" t="s">
        <v>117</v>
      </c>
    </row>
    <row r="6" spans="1:8" x14ac:dyDescent="0.25">
      <c r="A6" s="231" t="s">
        <v>7</v>
      </c>
      <c r="B6" s="231"/>
      <c r="C6" s="231"/>
      <c r="D6" s="231"/>
      <c r="G6" s="9" t="s">
        <v>7</v>
      </c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118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</row>
    <row r="14" spans="1:8" s="8" customFormat="1" ht="1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9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9" s="8" customFormat="1" ht="25.5" x14ac:dyDescent="0.2">
      <c r="A18" s="6">
        <v>1</v>
      </c>
      <c r="B18" s="41">
        <v>4</v>
      </c>
      <c r="C18" s="6" t="s">
        <v>119</v>
      </c>
      <c r="D18" s="14" t="s">
        <v>22</v>
      </c>
      <c r="E18" s="15">
        <v>93</v>
      </c>
      <c r="F18" s="53">
        <v>251.02099999999999</v>
      </c>
      <c r="G18" s="15" t="s">
        <v>92</v>
      </c>
      <c r="H18" s="15" t="s">
        <v>24</v>
      </c>
    </row>
    <row r="19" spans="1:9" s="8" customFormat="1" ht="25.5" x14ac:dyDescent="0.2">
      <c r="A19" s="6">
        <f>A18+1</f>
        <v>2</v>
      </c>
      <c r="B19" s="41">
        <v>4</v>
      </c>
      <c r="C19" s="6" t="s">
        <v>98</v>
      </c>
      <c r="D19" s="14" t="s">
        <v>22</v>
      </c>
      <c r="E19" s="15">
        <v>93</v>
      </c>
      <c r="F19" s="53">
        <v>251.02099999999999</v>
      </c>
      <c r="G19" s="15" t="s">
        <v>92</v>
      </c>
      <c r="H19" s="15" t="s">
        <v>24</v>
      </c>
    </row>
    <row r="20" spans="1:9" s="8" customFormat="1" ht="38.25" x14ac:dyDescent="0.2">
      <c r="A20" s="6">
        <f>A19+1</f>
        <v>3</v>
      </c>
      <c r="B20" s="6">
        <v>12</v>
      </c>
      <c r="C20" s="6" t="s">
        <v>120</v>
      </c>
      <c r="D20" s="14" t="s">
        <v>55</v>
      </c>
      <c r="E20" s="15">
        <v>16</v>
      </c>
      <c r="F20" s="16">
        <f>484.187</f>
        <v>484.18700000000001</v>
      </c>
      <c r="G20" s="15" t="s">
        <v>62</v>
      </c>
      <c r="H20" s="15" t="s">
        <v>24</v>
      </c>
    </row>
    <row r="21" spans="1:9" s="8" customFormat="1" ht="12.75" customHeight="1" x14ac:dyDescent="0.2">
      <c r="A21" s="234" t="s">
        <v>36</v>
      </c>
      <c r="B21" s="234"/>
      <c r="C21" s="234"/>
      <c r="D21" s="234"/>
      <c r="E21" s="234"/>
      <c r="F21" s="234"/>
      <c r="G21" s="234"/>
      <c r="H21" s="234"/>
    </row>
    <row r="22" spans="1:9" s="8" customFormat="1" ht="51" x14ac:dyDescent="0.2">
      <c r="A22" s="19">
        <f>A20+1</f>
        <v>4</v>
      </c>
      <c r="B22" s="6">
        <v>28</v>
      </c>
      <c r="C22" s="6" t="s">
        <v>37</v>
      </c>
      <c r="D22" s="6" t="s">
        <v>31</v>
      </c>
      <c r="E22" s="6">
        <v>15</v>
      </c>
      <c r="F22" s="5">
        <v>30.815000000000001</v>
      </c>
      <c r="G22" s="14" t="s">
        <v>53</v>
      </c>
      <c r="H22" s="15" t="s">
        <v>24</v>
      </c>
    </row>
    <row r="23" spans="1:9" s="24" customFormat="1" ht="38.25" x14ac:dyDescent="0.25">
      <c r="A23" s="20"/>
      <c r="B23" s="20"/>
      <c r="C23" s="21" t="s">
        <v>56</v>
      </c>
      <c r="D23" s="20"/>
      <c r="E23" s="20"/>
      <c r="F23" s="22">
        <f>SUM(F18:F22)</f>
        <v>1017.0440000000001</v>
      </c>
      <c r="G23" s="20"/>
      <c r="H23" s="4"/>
      <c r="I23" s="23"/>
    </row>
    <row r="24" spans="1:9" s="24" customFormat="1" ht="38.25" x14ac:dyDescent="0.25">
      <c r="A24" s="20"/>
      <c r="B24" s="20"/>
      <c r="C24" s="6" t="s">
        <v>40</v>
      </c>
      <c r="D24" s="20"/>
      <c r="E24" s="20"/>
      <c r="F24" s="25">
        <v>344.07934</v>
      </c>
      <c r="G24" s="20"/>
      <c r="H24" s="4"/>
      <c r="I24" s="23"/>
    </row>
    <row r="25" spans="1:9" s="24" customFormat="1" ht="12.75" x14ac:dyDescent="0.25">
      <c r="A25" s="20"/>
      <c r="B25" s="20"/>
      <c r="C25" s="3" t="s">
        <v>41</v>
      </c>
      <c r="D25" s="26"/>
      <c r="E25" s="26"/>
      <c r="F25" s="27">
        <f>F24-F23</f>
        <v>-672.96466000000009</v>
      </c>
      <c r="G25" s="20"/>
      <c r="H25" s="4"/>
      <c r="I25" s="23"/>
    </row>
    <row r="26" spans="1:9" s="24" customFormat="1" ht="38.25" x14ac:dyDescent="0.25">
      <c r="A26" s="20"/>
      <c r="B26" s="20"/>
      <c r="C26" s="6" t="s">
        <v>42</v>
      </c>
      <c r="D26" s="20"/>
      <c r="E26" s="226">
        <f>F26/F24</f>
        <v>0.95764346095293029</v>
      </c>
      <c r="F26" s="25">
        <v>329.50533000000001</v>
      </c>
      <c r="G26" s="28"/>
      <c r="H26" s="4"/>
      <c r="I26" s="23"/>
    </row>
    <row r="27" spans="1:9" s="24" customFormat="1" ht="25.5" x14ac:dyDescent="0.25">
      <c r="A27" s="20"/>
      <c r="B27" s="20"/>
      <c r="C27" s="3" t="s">
        <v>43</v>
      </c>
      <c r="D27" s="26"/>
      <c r="E27" s="26"/>
      <c r="F27" s="27">
        <f>F26-F23</f>
        <v>-687.53867000000014</v>
      </c>
      <c r="G27" s="20"/>
      <c r="H27" s="4"/>
      <c r="I27" s="23"/>
    </row>
    <row r="28" spans="1:9" s="24" customFormat="1" ht="27" customHeight="1" x14ac:dyDescent="0.25">
      <c r="A28" s="20"/>
      <c r="B28" s="20"/>
      <c r="C28" s="3" t="s">
        <v>44</v>
      </c>
      <c r="D28" s="235" t="str">
        <f>IF(F23&gt;F24,"В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8" s="235"/>
      <c r="F28" s="235"/>
      <c r="G28" s="235"/>
      <c r="H28" s="235"/>
      <c r="I28" s="23"/>
    </row>
    <row r="31" spans="1:9" ht="35.25" customHeight="1" x14ac:dyDescent="0.25">
      <c r="A31" s="236" t="s">
        <v>45</v>
      </c>
      <c r="B31" s="236"/>
      <c r="C31" s="236"/>
      <c r="D31" s="236"/>
      <c r="E31" s="236"/>
      <c r="F31" s="34"/>
      <c r="G31" s="34"/>
      <c r="H31" s="35" t="s">
        <v>46</v>
      </c>
    </row>
    <row r="32" spans="1:9" x14ac:dyDescent="0.25">
      <c r="G32" s="11"/>
      <c r="H32" s="11"/>
    </row>
    <row r="33" spans="1:8" s="24" customFormat="1" ht="30" customHeight="1" x14ac:dyDescent="0.25">
      <c r="A33" s="236" t="s">
        <v>47</v>
      </c>
      <c r="B33" s="236"/>
      <c r="C33" s="236"/>
      <c r="D33" s="236"/>
      <c r="E33" s="236"/>
      <c r="F33" s="36"/>
      <c r="G33" s="36"/>
      <c r="H33" s="37" t="s">
        <v>48</v>
      </c>
    </row>
    <row r="34" spans="1:8" s="24" customFormat="1" x14ac:dyDescent="0.25">
      <c r="B34" s="24" t="s">
        <v>49</v>
      </c>
      <c r="C34" s="37" t="s">
        <v>50</v>
      </c>
      <c r="D34" s="38"/>
      <c r="E34" s="38"/>
      <c r="F34" s="38"/>
      <c r="G34" s="38"/>
    </row>
    <row r="35" spans="1:8" x14ac:dyDescent="0.25">
      <c r="G35" s="11"/>
      <c r="H35" s="11"/>
    </row>
    <row r="36" spans="1:8" x14ac:dyDescent="0.25">
      <c r="C36" s="35"/>
    </row>
    <row r="37" spans="1:8" x14ac:dyDescent="0.25">
      <c r="G37" s="11"/>
    </row>
    <row r="38" spans="1:8" x14ac:dyDescent="0.25">
      <c r="G38" s="11"/>
    </row>
    <row r="39" spans="1:8" x14ac:dyDescent="0.25">
      <c r="G39" s="11"/>
    </row>
    <row r="40" spans="1:8" x14ac:dyDescent="0.25">
      <c r="G40" s="11"/>
    </row>
    <row r="41" spans="1:8" x14ac:dyDescent="0.25">
      <c r="G41" s="11"/>
    </row>
    <row r="42" spans="1:8" x14ac:dyDescent="0.25">
      <c r="G42" s="11"/>
    </row>
    <row r="43" spans="1:8" x14ac:dyDescent="0.25">
      <c r="G43" s="11"/>
    </row>
    <row r="46" spans="1:8" s="8" customFormat="1" ht="12.75" x14ac:dyDescent="0.2">
      <c r="C46" s="9"/>
      <c r="E46" s="10"/>
      <c r="F46" s="11"/>
      <c r="G46" s="11"/>
    </row>
  </sheetData>
  <mergeCells count="22">
    <mergeCell ref="A17:H17"/>
    <mergeCell ref="A21:H21"/>
    <mergeCell ref="D28:H28"/>
    <mergeCell ref="A31:E31"/>
    <mergeCell ref="A33:E33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MK36"/>
  <sheetViews>
    <sheetView zoomScaleNormal="100" workbookViewId="0">
      <selection sqref="A1:L1"/>
    </sheetView>
  </sheetViews>
  <sheetFormatPr defaultRowHeight="15" outlineLevelCol="1" x14ac:dyDescent="0.25"/>
  <cols>
    <col min="1" max="1" width="12.5703125" style="54" customWidth="1"/>
    <col min="2" max="2" width="49.42578125" style="55" customWidth="1"/>
    <col min="3" max="3" width="18.85546875" style="55" hidden="1" customWidth="1" outlineLevel="1"/>
    <col min="4" max="4" width="8.5703125" style="55" hidden="1" customWidth="1" outlineLevel="1"/>
    <col min="5" max="5" width="10.7109375" style="55" hidden="1" customWidth="1" outlineLevel="1"/>
    <col min="6" max="6" width="18" style="55" hidden="1" customWidth="1" outlineLevel="1"/>
    <col min="7" max="7" width="14.28515625" style="55" hidden="1" customWidth="1" outlineLevel="1"/>
    <col min="8" max="8" width="24.28515625" style="55" hidden="1" customWidth="1" outlineLevel="1"/>
    <col min="9" max="9" width="9.140625" style="55" hidden="1" customWidth="1" outlineLevel="1"/>
    <col min="10" max="10" width="16.28515625" style="56" customWidth="1" collapsed="1"/>
    <col min="11" max="11" width="22" style="55" customWidth="1" outlineLevel="1"/>
    <col min="12" max="12" width="27.42578125" style="56" customWidth="1"/>
    <col min="13" max="13" width="12" style="55" customWidth="1"/>
    <col min="14" max="1022" width="9.140625" style="55" customWidth="1"/>
    <col min="1023" max="1025" width="9.140625" style="57" customWidth="1"/>
  </cols>
  <sheetData>
    <row r="1" spans="1:12" ht="18.75" x14ac:dyDescent="0.3">
      <c r="A1" s="240" t="s">
        <v>121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2" ht="18.75" x14ac:dyDescent="0.3">
      <c r="A2" s="240" t="s">
        <v>122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ht="18.75" x14ac:dyDescent="0.3">
      <c r="A3" s="58"/>
      <c r="B3" s="59"/>
      <c r="C3" s="59"/>
      <c r="D3" s="59"/>
      <c r="E3" s="59"/>
      <c r="F3" s="59"/>
      <c r="G3" s="59"/>
      <c r="H3" s="59"/>
    </row>
    <row r="4" spans="1:12" ht="93.75" customHeight="1" x14ac:dyDescent="0.25">
      <c r="A4" s="247" t="s">
        <v>11</v>
      </c>
      <c r="B4" s="245" t="s">
        <v>123</v>
      </c>
      <c r="C4" s="241" t="s">
        <v>124</v>
      </c>
      <c r="D4" s="241" t="s">
        <v>125</v>
      </c>
      <c r="E4" s="241" t="s">
        <v>126</v>
      </c>
      <c r="F4" s="241" t="s">
        <v>127</v>
      </c>
      <c r="G4" s="242" t="s">
        <v>128</v>
      </c>
      <c r="H4" s="242"/>
      <c r="J4" s="243" t="s">
        <v>129</v>
      </c>
      <c r="K4" s="244" t="s">
        <v>130</v>
      </c>
      <c r="L4" s="243" t="s">
        <v>131</v>
      </c>
    </row>
    <row r="5" spans="1:12" ht="25.5" x14ac:dyDescent="0.25">
      <c r="A5" s="248"/>
      <c r="B5" s="246"/>
      <c r="C5" s="241"/>
      <c r="D5" s="241"/>
      <c r="E5" s="241"/>
      <c r="F5" s="241"/>
      <c r="G5" s="1" t="s">
        <v>132</v>
      </c>
      <c r="H5" s="1" t="s">
        <v>133</v>
      </c>
      <c r="J5" s="243"/>
      <c r="K5" s="244"/>
      <c r="L5" s="243"/>
    </row>
    <row r="6" spans="1:12" ht="24.75" customHeight="1" x14ac:dyDescent="0.25">
      <c r="A6" s="60">
        <v>1</v>
      </c>
      <c r="B6" s="61" t="s">
        <v>134</v>
      </c>
      <c r="C6" s="62">
        <v>1967</v>
      </c>
      <c r="D6" s="63">
        <v>9</v>
      </c>
      <c r="E6" s="63">
        <v>4</v>
      </c>
      <c r="F6" s="63">
        <v>231</v>
      </c>
      <c r="G6" s="64">
        <v>12625.1</v>
      </c>
      <c r="H6" s="65">
        <v>11253.7</v>
      </c>
      <c r="J6" s="66">
        <v>956.60299999999995</v>
      </c>
      <c r="K6" s="67">
        <v>919.13900000000001</v>
      </c>
      <c r="L6" s="66">
        <v>441.01499999999999</v>
      </c>
    </row>
    <row r="7" spans="1:12" ht="24.75" customHeight="1" x14ac:dyDescent="0.25">
      <c r="A7" s="60">
        <f t="shared" ref="A7:A32" si="0">A6+1</f>
        <v>2</v>
      </c>
      <c r="B7" s="61" t="s">
        <v>135</v>
      </c>
      <c r="C7" s="62">
        <v>1968</v>
      </c>
      <c r="D7" s="63">
        <v>9</v>
      </c>
      <c r="E7" s="63">
        <v>1</v>
      </c>
      <c r="F7" s="63">
        <v>45</v>
      </c>
      <c r="G7" s="64">
        <v>2074.1999999999998</v>
      </c>
      <c r="H7" s="65">
        <v>1973.4</v>
      </c>
      <c r="J7" s="66">
        <v>169.435</v>
      </c>
      <c r="K7" s="67">
        <v>161.64400000000001</v>
      </c>
      <c r="L7" s="66">
        <v>212.988</v>
      </c>
    </row>
    <row r="8" spans="1:12" ht="24.75" customHeight="1" x14ac:dyDescent="0.25">
      <c r="A8" s="60">
        <f t="shared" si="0"/>
        <v>3</v>
      </c>
      <c r="B8" s="61" t="s">
        <v>136</v>
      </c>
      <c r="C8" s="62">
        <v>1968</v>
      </c>
      <c r="D8" s="63">
        <v>9</v>
      </c>
      <c r="E8" s="63">
        <v>1</v>
      </c>
      <c r="F8" s="63">
        <v>45</v>
      </c>
      <c r="G8" s="64">
        <v>2091</v>
      </c>
      <c r="H8" s="65">
        <v>1989</v>
      </c>
      <c r="J8" s="66">
        <v>170.58735999999999</v>
      </c>
      <c r="K8" s="67">
        <v>157.23677000000001</v>
      </c>
      <c r="L8" s="66">
        <v>44.43</v>
      </c>
    </row>
    <row r="9" spans="1:12" ht="24.75" customHeight="1" x14ac:dyDescent="0.25">
      <c r="A9" s="60">
        <f t="shared" si="0"/>
        <v>4</v>
      </c>
      <c r="B9" s="61" t="s">
        <v>137</v>
      </c>
      <c r="C9" s="62">
        <v>1966</v>
      </c>
      <c r="D9" s="63">
        <v>9</v>
      </c>
      <c r="E9" s="63">
        <v>4</v>
      </c>
      <c r="F9" s="63">
        <v>231</v>
      </c>
      <c r="G9" s="64">
        <v>11320</v>
      </c>
      <c r="H9" s="65">
        <v>11210</v>
      </c>
      <c r="J9" s="66">
        <v>952.77832000000001</v>
      </c>
      <c r="K9" s="67">
        <v>924.12240999999995</v>
      </c>
      <c r="L9" s="66">
        <v>602.01099999999997</v>
      </c>
    </row>
    <row r="10" spans="1:12" ht="24.75" customHeight="1" x14ac:dyDescent="0.25">
      <c r="A10" s="60">
        <f t="shared" si="0"/>
        <v>5</v>
      </c>
      <c r="B10" s="61" t="s">
        <v>138</v>
      </c>
      <c r="C10" s="62">
        <v>1965</v>
      </c>
      <c r="D10" s="63">
        <v>9</v>
      </c>
      <c r="E10" s="63">
        <v>4</v>
      </c>
      <c r="F10" s="63">
        <v>231</v>
      </c>
      <c r="G10" s="64">
        <v>11384.3</v>
      </c>
      <c r="H10" s="65">
        <v>11216</v>
      </c>
      <c r="J10" s="66">
        <v>962.53477999999996</v>
      </c>
      <c r="K10" s="67">
        <v>921.75737000000004</v>
      </c>
      <c r="L10" s="66">
        <v>981.125</v>
      </c>
    </row>
    <row r="11" spans="1:12" ht="24.75" customHeight="1" x14ac:dyDescent="0.25">
      <c r="A11" s="60">
        <f t="shared" si="0"/>
        <v>6</v>
      </c>
      <c r="B11" s="61" t="s">
        <v>139</v>
      </c>
      <c r="C11" s="62">
        <v>1966</v>
      </c>
      <c r="D11" s="63">
        <v>9</v>
      </c>
      <c r="E11" s="63">
        <v>1</v>
      </c>
      <c r="F11" s="63">
        <v>45</v>
      </c>
      <c r="G11" s="64">
        <v>2080.6999999999998</v>
      </c>
      <c r="H11" s="68">
        <v>1981.2</v>
      </c>
      <c r="J11" s="66">
        <v>170.00265999999999</v>
      </c>
      <c r="K11" s="67">
        <v>169.8904</v>
      </c>
      <c r="L11" s="66">
        <v>237.09</v>
      </c>
    </row>
    <row r="12" spans="1:12" ht="24.75" customHeight="1" x14ac:dyDescent="0.25">
      <c r="A12" s="60">
        <f t="shared" si="0"/>
        <v>7</v>
      </c>
      <c r="B12" s="61" t="s">
        <v>140</v>
      </c>
      <c r="C12" s="62">
        <v>1965</v>
      </c>
      <c r="D12" s="63">
        <v>5</v>
      </c>
      <c r="E12" s="63">
        <v>9</v>
      </c>
      <c r="F12" s="63">
        <v>134</v>
      </c>
      <c r="G12" s="64">
        <v>6040.3</v>
      </c>
      <c r="H12" s="65">
        <v>5577.8</v>
      </c>
      <c r="J12" s="66">
        <v>434.45697999999999</v>
      </c>
      <c r="K12" s="67">
        <v>422.38083</v>
      </c>
      <c r="L12" s="66">
        <v>931.28599999999994</v>
      </c>
    </row>
    <row r="13" spans="1:12" ht="24.75" customHeight="1" x14ac:dyDescent="0.25">
      <c r="A13" s="60">
        <f t="shared" si="0"/>
        <v>8</v>
      </c>
      <c r="B13" s="61" t="s">
        <v>141</v>
      </c>
      <c r="C13" s="62">
        <v>1967</v>
      </c>
      <c r="D13" s="63">
        <v>5</v>
      </c>
      <c r="E13" s="63">
        <v>6</v>
      </c>
      <c r="F13" s="63">
        <v>118</v>
      </c>
      <c r="G13" s="64">
        <v>5468.2</v>
      </c>
      <c r="H13" s="65">
        <v>5422</v>
      </c>
      <c r="J13" s="66">
        <v>461.46176000000003</v>
      </c>
      <c r="K13" s="67">
        <v>441.21546000000001</v>
      </c>
      <c r="L13" s="66">
        <v>314.21899999999999</v>
      </c>
    </row>
    <row r="14" spans="1:12" ht="24.75" customHeight="1" x14ac:dyDescent="0.25">
      <c r="A14" s="60">
        <f t="shared" si="0"/>
        <v>9</v>
      </c>
      <c r="B14" s="61" t="s">
        <v>142</v>
      </c>
      <c r="C14" s="62">
        <v>1967</v>
      </c>
      <c r="D14" s="63">
        <v>5</v>
      </c>
      <c r="E14" s="63">
        <v>6</v>
      </c>
      <c r="F14" s="63">
        <v>118</v>
      </c>
      <c r="G14" s="64">
        <v>5446.4</v>
      </c>
      <c r="H14" s="65">
        <v>5400.2</v>
      </c>
      <c r="J14" s="66">
        <v>456.08463999999998</v>
      </c>
      <c r="K14" s="67">
        <v>412.34023000000002</v>
      </c>
      <c r="L14" s="66">
        <v>434.92899999999997</v>
      </c>
    </row>
    <row r="15" spans="1:12" ht="24.75" customHeight="1" x14ac:dyDescent="0.25">
      <c r="A15" s="60">
        <f t="shared" si="0"/>
        <v>10</v>
      </c>
      <c r="B15" s="61" t="s">
        <v>143</v>
      </c>
      <c r="C15" s="69">
        <v>1987</v>
      </c>
      <c r="D15" s="63">
        <v>15</v>
      </c>
      <c r="E15" s="63">
        <v>1</v>
      </c>
      <c r="F15" s="63">
        <v>93</v>
      </c>
      <c r="G15" s="64">
        <v>4530.3</v>
      </c>
      <c r="H15" s="65">
        <v>4522</v>
      </c>
      <c r="J15" s="66">
        <v>387.80041999999997</v>
      </c>
      <c r="K15" s="67">
        <v>370.95197000000002</v>
      </c>
      <c r="L15" s="66">
        <v>45.165999999999997</v>
      </c>
    </row>
    <row r="16" spans="1:12" ht="24.75" customHeight="1" x14ac:dyDescent="0.25">
      <c r="A16" s="60">
        <f t="shared" si="0"/>
        <v>11</v>
      </c>
      <c r="B16" s="61" t="s">
        <v>144</v>
      </c>
      <c r="C16" s="62">
        <v>1969</v>
      </c>
      <c r="D16" s="63">
        <v>9</v>
      </c>
      <c r="E16" s="63">
        <v>6</v>
      </c>
      <c r="F16" s="63">
        <v>216</v>
      </c>
      <c r="G16" s="64">
        <v>11363.1</v>
      </c>
      <c r="H16" s="65">
        <v>11286.6</v>
      </c>
      <c r="J16" s="66">
        <v>882.96705999999995</v>
      </c>
      <c r="K16" s="67">
        <v>861.99514999999997</v>
      </c>
      <c r="L16" s="66">
        <v>338.36400000000003</v>
      </c>
    </row>
    <row r="17" spans="1:12" ht="24.75" customHeight="1" x14ac:dyDescent="0.25">
      <c r="A17" s="60">
        <f t="shared" si="0"/>
        <v>12</v>
      </c>
      <c r="B17" s="61" t="s">
        <v>145</v>
      </c>
      <c r="C17" s="62">
        <v>1964</v>
      </c>
      <c r="D17" s="63">
        <v>9</v>
      </c>
      <c r="E17" s="63">
        <v>1</v>
      </c>
      <c r="F17" s="63">
        <v>45</v>
      </c>
      <c r="G17" s="64">
        <v>2108.3000000000002</v>
      </c>
      <c r="H17" s="65">
        <v>2002</v>
      </c>
      <c r="J17" s="66">
        <v>171.75066000000001</v>
      </c>
      <c r="K17" s="67">
        <v>176.12622999999999</v>
      </c>
      <c r="L17" s="66">
        <v>530.66899999999998</v>
      </c>
    </row>
    <row r="18" spans="1:12" ht="24.75" customHeight="1" x14ac:dyDescent="0.25">
      <c r="A18" s="60">
        <f t="shared" si="0"/>
        <v>13</v>
      </c>
      <c r="B18" s="61" t="s">
        <v>146</v>
      </c>
      <c r="C18" s="62">
        <v>1965</v>
      </c>
      <c r="D18" s="63">
        <v>5</v>
      </c>
      <c r="E18" s="63">
        <v>6</v>
      </c>
      <c r="F18" s="63">
        <v>90</v>
      </c>
      <c r="G18" s="64">
        <v>4056.4</v>
      </c>
      <c r="H18" s="65">
        <v>4009.4</v>
      </c>
      <c r="J18" s="66">
        <v>344.07934</v>
      </c>
      <c r="K18" s="67">
        <v>329.50533000000001</v>
      </c>
      <c r="L18" s="66">
        <v>1017.0440000000001</v>
      </c>
    </row>
    <row r="19" spans="1:12" ht="24.75" customHeight="1" x14ac:dyDescent="0.25">
      <c r="A19" s="60">
        <f t="shared" si="0"/>
        <v>14</v>
      </c>
      <c r="B19" s="61" t="s">
        <v>147</v>
      </c>
      <c r="C19" s="62">
        <v>1967</v>
      </c>
      <c r="D19" s="63">
        <v>9</v>
      </c>
      <c r="E19" s="63">
        <v>1</v>
      </c>
      <c r="F19" s="63">
        <v>45</v>
      </c>
      <c r="G19" s="64">
        <v>2092.1999999999998</v>
      </c>
      <c r="H19" s="65">
        <v>1988.7</v>
      </c>
      <c r="J19" s="66">
        <v>170.62888000000001</v>
      </c>
      <c r="K19" s="67">
        <v>172.4401</v>
      </c>
      <c r="L19" s="66">
        <v>77.951999999999998</v>
      </c>
    </row>
    <row r="20" spans="1:12" ht="24.75" customHeight="1" x14ac:dyDescent="0.25">
      <c r="A20" s="60">
        <f t="shared" si="0"/>
        <v>15</v>
      </c>
      <c r="B20" s="61" t="s">
        <v>148</v>
      </c>
      <c r="C20" s="62">
        <v>1967</v>
      </c>
      <c r="D20" s="63">
        <v>9</v>
      </c>
      <c r="E20" s="63">
        <v>1</v>
      </c>
      <c r="F20" s="63">
        <v>45</v>
      </c>
      <c r="G20" s="64">
        <v>2115.3000000000002</v>
      </c>
      <c r="H20" s="65">
        <v>2001.3</v>
      </c>
      <c r="J20" s="66">
        <v>171.71279999999999</v>
      </c>
      <c r="K20" s="67">
        <v>164.60389000000001</v>
      </c>
      <c r="L20" s="66">
        <v>93.063999999999993</v>
      </c>
    </row>
    <row r="21" spans="1:12" ht="24.75" customHeight="1" x14ac:dyDescent="0.25">
      <c r="A21" s="60">
        <f t="shared" si="0"/>
        <v>16</v>
      </c>
      <c r="B21" s="61" t="s">
        <v>149</v>
      </c>
      <c r="C21" s="69">
        <v>1983</v>
      </c>
      <c r="D21" s="63">
        <v>15</v>
      </c>
      <c r="E21" s="63">
        <v>1</v>
      </c>
      <c r="F21" s="63">
        <v>33</v>
      </c>
      <c r="G21" s="64">
        <v>7143.1</v>
      </c>
      <c r="H21" s="65">
        <v>5918.6</v>
      </c>
      <c r="J21" s="66">
        <v>478.47257999999999</v>
      </c>
      <c r="K21" s="67">
        <v>489.72595999999999</v>
      </c>
      <c r="L21" s="66">
        <v>633.16800000000001</v>
      </c>
    </row>
    <row r="22" spans="1:12" ht="24.75" customHeight="1" x14ac:dyDescent="0.25">
      <c r="A22" s="60">
        <f t="shared" si="0"/>
        <v>17</v>
      </c>
      <c r="B22" s="61" t="s">
        <v>150</v>
      </c>
      <c r="C22" s="62">
        <v>1973</v>
      </c>
      <c r="D22" s="63">
        <v>9</v>
      </c>
      <c r="E22" s="63">
        <v>2</v>
      </c>
      <c r="F22" s="63">
        <v>32</v>
      </c>
      <c r="G22" s="64">
        <v>6788.3</v>
      </c>
      <c r="H22" s="65">
        <v>6116.1</v>
      </c>
      <c r="J22" s="66">
        <v>491.02638000000002</v>
      </c>
      <c r="K22" s="67">
        <v>441.21179000000001</v>
      </c>
      <c r="L22" s="66">
        <v>597.49</v>
      </c>
    </row>
    <row r="23" spans="1:12" ht="24.75" customHeight="1" x14ac:dyDescent="0.25">
      <c r="A23" s="60">
        <f t="shared" si="0"/>
        <v>18</v>
      </c>
      <c r="B23" s="61" t="s">
        <v>151</v>
      </c>
      <c r="C23" s="62">
        <v>1974</v>
      </c>
      <c r="D23" s="63">
        <v>9</v>
      </c>
      <c r="E23" s="63">
        <v>2</v>
      </c>
      <c r="F23" s="63">
        <v>32</v>
      </c>
      <c r="G23" s="68" t="s">
        <v>152</v>
      </c>
      <c r="H23" s="70">
        <v>6421.1</v>
      </c>
      <c r="J23" s="66">
        <v>515.46385999999995</v>
      </c>
      <c r="K23" s="67">
        <v>485.05430999999999</v>
      </c>
      <c r="L23" s="66">
        <v>457.25799999999998</v>
      </c>
    </row>
    <row r="24" spans="1:12" ht="24.75" customHeight="1" x14ac:dyDescent="0.25">
      <c r="A24" s="60">
        <f t="shared" si="0"/>
        <v>19</v>
      </c>
      <c r="B24" s="61" t="s">
        <v>153</v>
      </c>
      <c r="C24" s="62">
        <v>1974</v>
      </c>
      <c r="D24" s="63">
        <v>9</v>
      </c>
      <c r="E24" s="63">
        <v>2</v>
      </c>
      <c r="F24" s="63">
        <v>32</v>
      </c>
      <c r="G24" s="71">
        <v>6831.2</v>
      </c>
      <c r="H24" s="72">
        <v>6050.2</v>
      </c>
      <c r="J24" s="66">
        <v>517.24440000000004</v>
      </c>
      <c r="K24" s="67">
        <v>504.19553000000002</v>
      </c>
      <c r="L24" s="66">
        <v>38.777000000000001</v>
      </c>
    </row>
    <row r="25" spans="1:12" ht="24.75" customHeight="1" x14ac:dyDescent="0.25">
      <c r="A25" s="60">
        <f t="shared" si="0"/>
        <v>20</v>
      </c>
      <c r="B25" s="61" t="s">
        <v>154</v>
      </c>
      <c r="C25" s="62">
        <v>1975</v>
      </c>
      <c r="D25" s="63">
        <v>14</v>
      </c>
      <c r="E25" s="63">
        <v>1</v>
      </c>
      <c r="F25" s="63">
        <v>14</v>
      </c>
      <c r="G25" s="64">
        <v>5738.8</v>
      </c>
      <c r="H25" s="65">
        <v>5503.5</v>
      </c>
      <c r="J25" s="66">
        <v>445.75869999999998</v>
      </c>
      <c r="K25" s="67">
        <v>398.08085</v>
      </c>
      <c r="L25" s="66">
        <v>31.671999999999997</v>
      </c>
    </row>
    <row r="26" spans="1:12" ht="24.75" customHeight="1" x14ac:dyDescent="0.25">
      <c r="A26" s="60">
        <f t="shared" si="0"/>
        <v>21</v>
      </c>
      <c r="B26" s="61" t="s">
        <v>155</v>
      </c>
      <c r="C26" s="62">
        <v>1955</v>
      </c>
      <c r="D26" s="63">
        <v>5</v>
      </c>
      <c r="E26" s="63">
        <v>3</v>
      </c>
      <c r="F26" s="63">
        <v>17</v>
      </c>
      <c r="G26" s="64">
        <v>5585.5</v>
      </c>
      <c r="H26" s="65">
        <v>5185.2</v>
      </c>
      <c r="J26" s="66">
        <v>632.64400000000001</v>
      </c>
      <c r="K26" s="67">
        <v>338.27809999999999</v>
      </c>
      <c r="L26" s="66">
        <v>632.64400000000001</v>
      </c>
    </row>
    <row r="27" spans="1:12" ht="24.75" customHeight="1" x14ac:dyDescent="0.25">
      <c r="A27" s="60">
        <f t="shared" si="0"/>
        <v>22</v>
      </c>
      <c r="B27" s="61" t="s">
        <v>156</v>
      </c>
      <c r="C27" s="62">
        <v>1965</v>
      </c>
      <c r="D27" s="63">
        <v>5</v>
      </c>
      <c r="E27" s="63">
        <v>6</v>
      </c>
      <c r="F27" s="63">
        <v>90</v>
      </c>
      <c r="G27" s="64">
        <v>4055.7</v>
      </c>
      <c r="H27" s="65">
        <v>4006.9</v>
      </c>
      <c r="J27" s="66">
        <v>343.99596000000003</v>
      </c>
      <c r="K27" s="67">
        <v>331.58931000000001</v>
      </c>
      <c r="L27" s="66">
        <v>635.85899999999992</v>
      </c>
    </row>
    <row r="28" spans="1:12" ht="24.75" customHeight="1" x14ac:dyDescent="0.25">
      <c r="A28" s="60">
        <f t="shared" si="0"/>
        <v>23</v>
      </c>
      <c r="B28" s="61" t="s">
        <v>157</v>
      </c>
      <c r="C28" s="62">
        <v>1965</v>
      </c>
      <c r="D28" s="63">
        <v>5</v>
      </c>
      <c r="E28" s="63">
        <v>6</v>
      </c>
      <c r="F28" s="63">
        <v>90</v>
      </c>
      <c r="G28" s="64">
        <v>4062</v>
      </c>
      <c r="H28" s="65">
        <v>4011</v>
      </c>
      <c r="J28" s="66">
        <v>344.08562000000001</v>
      </c>
      <c r="K28" s="67">
        <v>309.50015999999999</v>
      </c>
      <c r="L28" s="66">
        <v>245.74</v>
      </c>
    </row>
    <row r="29" spans="1:12" ht="24.75" customHeight="1" x14ac:dyDescent="0.25">
      <c r="A29" s="60">
        <f t="shared" si="0"/>
        <v>24</v>
      </c>
      <c r="B29" s="61" t="s">
        <v>158</v>
      </c>
      <c r="C29" s="62">
        <v>1965</v>
      </c>
      <c r="D29" s="63">
        <v>5</v>
      </c>
      <c r="E29" s="63">
        <v>6</v>
      </c>
      <c r="F29" s="63">
        <v>90</v>
      </c>
      <c r="G29" s="64">
        <v>4062.9</v>
      </c>
      <c r="H29" s="73" t="s">
        <v>159</v>
      </c>
      <c r="J29" s="66">
        <v>339.98500000000001</v>
      </c>
      <c r="K29" s="67">
        <v>309.39962000000003</v>
      </c>
      <c r="L29" s="66">
        <v>266.303</v>
      </c>
    </row>
    <row r="30" spans="1:12" ht="24.75" customHeight="1" x14ac:dyDescent="0.25">
      <c r="A30" s="60">
        <f t="shared" si="0"/>
        <v>25</v>
      </c>
      <c r="B30" s="61" t="s">
        <v>160</v>
      </c>
      <c r="C30" s="62">
        <v>1968</v>
      </c>
      <c r="D30" s="63">
        <v>9</v>
      </c>
      <c r="E30" s="63">
        <v>6</v>
      </c>
      <c r="F30" s="63">
        <v>216</v>
      </c>
      <c r="G30" s="64">
        <v>12284</v>
      </c>
      <c r="H30" s="73" t="s">
        <v>161</v>
      </c>
      <c r="J30" s="66">
        <v>960.93074000000001</v>
      </c>
      <c r="K30" s="67">
        <v>902.71013000000005</v>
      </c>
      <c r="L30" s="66">
        <v>1728.4319999999998</v>
      </c>
    </row>
    <row r="31" spans="1:12" ht="24.75" customHeight="1" x14ac:dyDescent="0.25">
      <c r="A31" s="60">
        <f t="shared" si="0"/>
        <v>26</v>
      </c>
      <c r="B31" s="61" t="s">
        <v>162</v>
      </c>
      <c r="C31" s="62">
        <v>1969</v>
      </c>
      <c r="D31" s="63">
        <v>9</v>
      </c>
      <c r="E31" s="63">
        <v>10</v>
      </c>
      <c r="F31" s="63">
        <v>540</v>
      </c>
      <c r="G31" s="64">
        <v>31214.7</v>
      </c>
      <c r="H31" s="73" t="s">
        <v>163</v>
      </c>
      <c r="J31" s="66">
        <v>942.84820999999999</v>
      </c>
      <c r="K31" s="67">
        <v>958.34159999999997</v>
      </c>
      <c r="L31" s="66">
        <v>2631.6509999999998</v>
      </c>
    </row>
    <row r="32" spans="1:12" ht="24.75" customHeight="1" x14ac:dyDescent="0.25">
      <c r="A32" s="60">
        <f t="shared" si="0"/>
        <v>27</v>
      </c>
      <c r="B32" s="61" t="s">
        <v>164</v>
      </c>
      <c r="C32" s="62">
        <v>1968</v>
      </c>
      <c r="D32" s="63">
        <v>9</v>
      </c>
      <c r="E32" s="63">
        <v>6</v>
      </c>
      <c r="F32" s="63">
        <v>216</v>
      </c>
      <c r="G32" s="64">
        <v>11242.4</v>
      </c>
      <c r="H32" s="73" t="s">
        <v>165</v>
      </c>
      <c r="J32" s="66">
        <v>2268.6569399999998</v>
      </c>
      <c r="K32" s="67">
        <v>2136.5327600000001</v>
      </c>
      <c r="L32" s="66">
        <v>567.654</v>
      </c>
    </row>
    <row r="33" spans="1:1025" s="78" customFormat="1" ht="21.75" customHeight="1" x14ac:dyDescent="0.3">
      <c r="A33" s="74"/>
      <c r="B33" s="75" t="s">
        <v>166</v>
      </c>
      <c r="C33" s="76"/>
      <c r="D33" s="2"/>
      <c r="E33" s="2">
        <f>SUM(E6:E32)</f>
        <v>103</v>
      </c>
      <c r="F33" s="2">
        <f>SUM(F6:F32)</f>
        <v>3134</v>
      </c>
      <c r="G33" s="77">
        <f>SUM(G6:G32)</f>
        <v>183804.4</v>
      </c>
      <c r="H33" s="77">
        <f>SUM(H6:H32)</f>
        <v>125045.9</v>
      </c>
      <c r="J33" s="79">
        <v>15143.996050000002</v>
      </c>
      <c r="K33" s="79">
        <v>14209.96926</v>
      </c>
      <c r="L33" s="79">
        <v>14768</v>
      </c>
      <c r="AMI33" s="80"/>
    </row>
    <row r="34" spans="1:1025" s="230" customFormat="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227"/>
      <c r="K34" s="228">
        <v>0.93832362429862082</v>
      </c>
      <c r="L34" s="228">
        <v>0.97517193950932113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4"/>
      <c r="ALJ34" s="54"/>
      <c r="ALK34" s="54"/>
      <c r="ALL34" s="54"/>
      <c r="ALM34" s="54"/>
      <c r="ALN34" s="54"/>
      <c r="ALO34" s="54"/>
      <c r="ALP34" s="54"/>
      <c r="ALQ34" s="54"/>
      <c r="ALR34" s="54"/>
      <c r="ALS34" s="54"/>
      <c r="ALT34" s="54"/>
      <c r="ALU34" s="54"/>
      <c r="ALV34" s="54"/>
      <c r="ALW34" s="54"/>
      <c r="ALX34" s="54"/>
      <c r="ALY34" s="54"/>
      <c r="ALZ34" s="54"/>
      <c r="AMA34" s="54"/>
      <c r="AMB34" s="54"/>
      <c r="AMC34" s="54"/>
      <c r="AMD34" s="54"/>
      <c r="AME34" s="54"/>
      <c r="AMF34" s="54"/>
      <c r="AMG34" s="54"/>
      <c r="AMH34" s="54"/>
      <c r="AMI34" s="229"/>
      <c r="AMJ34" s="229"/>
      <c r="AMK34" s="229"/>
    </row>
    <row r="35" spans="1:1025" x14ac:dyDescent="0.25">
      <c r="G35" s="56"/>
      <c r="H35" s="56"/>
    </row>
    <row r="36" spans="1:1025" x14ac:dyDescent="0.25">
      <c r="G36" s="56"/>
      <c r="H36" s="56"/>
    </row>
  </sheetData>
  <autoFilter ref="A4:B4" xr:uid="{00000000-0009-0000-0000-00000D000000}"/>
  <mergeCells count="12">
    <mergeCell ref="A1:L1"/>
    <mergeCell ref="A2:L2"/>
    <mergeCell ref="C4:C5"/>
    <mergeCell ref="D4:D5"/>
    <mergeCell ref="E4:E5"/>
    <mergeCell ref="F4:F5"/>
    <mergeCell ref="G4:H4"/>
    <mergeCell ref="J4:J5"/>
    <mergeCell ref="K4:K5"/>
    <mergeCell ref="L4:L5"/>
    <mergeCell ref="B4:B5"/>
    <mergeCell ref="A4:A5"/>
  </mergeCells>
  <pageMargins left="0.70833333333333304" right="0.31527777777777799" top="0.55138888888888904" bottom="0.55138888888888904" header="0.51180555555555496" footer="0.51180555555555496"/>
  <pageSetup paperSize="9" scale="9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MK167"/>
  <sheetViews>
    <sheetView tabSelected="1" zoomScale="110" zoomScaleNormal="110" workbookViewId="0">
      <pane xSplit="6" ySplit="8" topLeftCell="H9" activePane="bottomRight" state="frozen"/>
      <selection pane="topRight" activeCell="G1" sqref="G1"/>
      <selection pane="bottomLeft" activeCell="A91" sqref="A91"/>
      <selection pane="bottomRight" sqref="A1:H1"/>
    </sheetView>
  </sheetViews>
  <sheetFormatPr defaultRowHeight="15" outlineLevelRow="1" outlineLevelCol="1" x14ac:dyDescent="0.25"/>
  <cols>
    <col min="1" max="1" width="4.7109375" style="8" customWidth="1"/>
    <col min="2" max="2" width="27" style="9" customWidth="1"/>
    <col min="3" max="3" width="10.28515625" style="9" customWidth="1"/>
    <col min="4" max="4" width="7" style="8" customWidth="1"/>
    <col min="5" max="5" width="11" style="10" customWidth="1"/>
    <col min="6" max="6" width="12.42578125" style="11" customWidth="1"/>
    <col min="7" max="7" width="15" style="8" customWidth="1"/>
    <col min="8" max="8" width="16" style="8" customWidth="1"/>
    <col min="9" max="9" width="12.7109375" style="9" customWidth="1"/>
    <col min="10" max="11" width="9.140625" style="9" hidden="1" customWidth="1" outlineLevel="1"/>
    <col min="12" max="12" width="9.42578125" style="9" hidden="1" customWidth="1" outlineLevel="1"/>
    <col min="13" max="21" width="9.140625" style="9" hidden="1" customWidth="1" outlineLevel="1"/>
    <col min="22" max="22" width="10.7109375" style="9" hidden="1" customWidth="1" outlineLevel="1"/>
    <col min="23" max="23" width="9.140625" style="9" customWidth="1" collapsed="1"/>
    <col min="24" max="24" width="9.140625" style="9" customWidth="1"/>
    <col min="25" max="51" width="9.140625" style="81" hidden="1" customWidth="1" outlineLevel="1"/>
    <col min="52" max="52" width="9.140625" style="9" hidden="1" customWidth="1" outlineLevel="1"/>
    <col min="53" max="53" width="9.140625" style="9" customWidth="1" collapsed="1"/>
    <col min="54" max="256" width="9.140625" style="9" customWidth="1"/>
    <col min="257" max="257" width="4.7109375" style="9" customWidth="1"/>
    <col min="258" max="258" width="27" style="9" customWidth="1"/>
    <col min="259" max="259" width="13.140625" style="9" customWidth="1"/>
    <col min="260" max="260" width="11.85546875" style="9" customWidth="1"/>
    <col min="261" max="261" width="12.42578125" style="9" customWidth="1"/>
    <col min="262" max="262" width="15" style="9" customWidth="1"/>
    <col min="263" max="263" width="16" style="9" customWidth="1"/>
    <col min="264" max="264" width="11.5703125" style="9" hidden="1" customWidth="1"/>
    <col min="265" max="265" width="12.7109375" style="9" customWidth="1"/>
    <col min="266" max="267" width="9.140625" style="9" customWidth="1"/>
    <col min="268" max="268" width="9.42578125" style="9" customWidth="1"/>
    <col min="269" max="512" width="9.140625" style="9" customWidth="1"/>
    <col min="513" max="513" width="4.7109375" style="9" customWidth="1"/>
    <col min="514" max="514" width="27" style="9" customWidth="1"/>
    <col min="515" max="515" width="13.140625" style="9" customWidth="1"/>
    <col min="516" max="516" width="11.85546875" style="9" customWidth="1"/>
    <col min="517" max="517" width="12.42578125" style="9" customWidth="1"/>
    <col min="518" max="518" width="15" style="9" customWidth="1"/>
    <col min="519" max="519" width="16" style="9" customWidth="1"/>
    <col min="520" max="520" width="11.5703125" style="9" hidden="1" customWidth="1"/>
    <col min="521" max="521" width="12.7109375" style="9" customWidth="1"/>
    <col min="522" max="523" width="9.140625" style="9" customWidth="1"/>
    <col min="524" max="524" width="9.42578125" style="9" customWidth="1"/>
    <col min="525" max="768" width="9.140625" style="9" customWidth="1"/>
    <col min="769" max="769" width="4.7109375" style="9" customWidth="1"/>
    <col min="770" max="770" width="27" style="9" customWidth="1"/>
    <col min="771" max="771" width="13.140625" style="9" customWidth="1"/>
    <col min="772" max="772" width="11.85546875" style="9" customWidth="1"/>
    <col min="773" max="773" width="12.42578125" style="9" customWidth="1"/>
    <col min="774" max="774" width="15" style="9" customWidth="1"/>
    <col min="775" max="775" width="16" style="9" customWidth="1"/>
    <col min="776" max="776" width="11.5703125" style="9" hidden="1" customWidth="1"/>
    <col min="777" max="777" width="12.7109375" style="9" customWidth="1"/>
    <col min="778" max="779" width="9.140625" style="9" customWidth="1"/>
    <col min="780" max="780" width="9.42578125" style="9" customWidth="1"/>
    <col min="781" max="1025" width="9.140625" style="9" customWidth="1"/>
  </cols>
  <sheetData>
    <row r="1" spans="1:51" s="12" customFormat="1" ht="12.75" customHeight="1" x14ac:dyDescent="0.2">
      <c r="A1" s="233" t="s">
        <v>167</v>
      </c>
      <c r="B1" s="233"/>
      <c r="C1" s="233"/>
      <c r="D1" s="233"/>
      <c r="E1" s="233"/>
      <c r="F1" s="233"/>
      <c r="G1" s="233"/>
      <c r="H1" s="233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s="13" customFormat="1" ht="12.75" customHeight="1" x14ac:dyDescent="0.2">
      <c r="A2" s="233" t="s">
        <v>168</v>
      </c>
      <c r="B2" s="233"/>
      <c r="C2" s="233"/>
      <c r="D2" s="233"/>
      <c r="E2" s="233"/>
      <c r="F2" s="233"/>
      <c r="G2" s="233"/>
      <c r="H2" s="233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ht="12.75" customHeight="1" x14ac:dyDescent="0.25">
      <c r="A3" s="249" t="s">
        <v>169</v>
      </c>
      <c r="B3" s="249"/>
      <c r="C3" s="249"/>
      <c r="D3" s="249"/>
      <c r="E3" s="249"/>
      <c r="F3" s="249"/>
      <c r="G3" s="249"/>
      <c r="H3" s="249"/>
    </row>
    <row r="4" spans="1:51" s="8" customFormat="1" ht="12.75" customHeight="1" x14ac:dyDescent="0.2">
      <c r="A4" s="250" t="s">
        <v>11</v>
      </c>
      <c r="B4" s="250" t="s">
        <v>170</v>
      </c>
      <c r="C4" s="250" t="s">
        <v>171</v>
      </c>
      <c r="D4" s="250" t="s">
        <v>14</v>
      </c>
      <c r="E4" s="250" t="s">
        <v>172</v>
      </c>
      <c r="F4" s="251" t="s">
        <v>16</v>
      </c>
      <c r="G4" s="250" t="s">
        <v>17</v>
      </c>
      <c r="H4" s="250" t="s">
        <v>173</v>
      </c>
      <c r="J4" s="82"/>
      <c r="K4" s="82"/>
      <c r="L4" s="82"/>
      <c r="P4" s="83"/>
      <c r="Q4" s="83"/>
      <c r="R4" s="83"/>
      <c r="Y4" s="84">
        <v>1</v>
      </c>
      <c r="Z4" s="84">
        <f t="shared" ref="Z4:AY4" si="0">Y4+1</f>
        <v>2</v>
      </c>
      <c r="AA4" s="84">
        <f t="shared" si="0"/>
        <v>3</v>
      </c>
      <c r="AB4" s="84">
        <f t="shared" si="0"/>
        <v>4</v>
      </c>
      <c r="AC4" s="84">
        <f t="shared" si="0"/>
        <v>5</v>
      </c>
      <c r="AD4" s="84">
        <f t="shared" si="0"/>
        <v>6</v>
      </c>
      <c r="AE4" s="84">
        <f t="shared" si="0"/>
        <v>7</v>
      </c>
      <c r="AF4" s="84">
        <f t="shared" si="0"/>
        <v>8</v>
      </c>
      <c r="AG4" s="84">
        <f t="shared" si="0"/>
        <v>9</v>
      </c>
      <c r="AH4" s="84">
        <f t="shared" si="0"/>
        <v>10</v>
      </c>
      <c r="AI4" s="84">
        <f t="shared" si="0"/>
        <v>11</v>
      </c>
      <c r="AJ4" s="84">
        <f t="shared" si="0"/>
        <v>12</v>
      </c>
      <c r="AK4" s="84">
        <f t="shared" si="0"/>
        <v>13</v>
      </c>
      <c r="AL4" s="84">
        <f t="shared" si="0"/>
        <v>14</v>
      </c>
      <c r="AM4" s="84">
        <f t="shared" si="0"/>
        <v>15</v>
      </c>
      <c r="AN4" s="84">
        <f t="shared" si="0"/>
        <v>16</v>
      </c>
      <c r="AO4" s="84">
        <f t="shared" si="0"/>
        <v>17</v>
      </c>
      <c r="AP4" s="84">
        <f t="shared" si="0"/>
        <v>18</v>
      </c>
      <c r="AQ4" s="84">
        <f t="shared" si="0"/>
        <v>19</v>
      </c>
      <c r="AR4" s="84">
        <f t="shared" si="0"/>
        <v>20</v>
      </c>
      <c r="AS4" s="84">
        <f t="shared" si="0"/>
        <v>21</v>
      </c>
      <c r="AT4" s="84">
        <f t="shared" si="0"/>
        <v>22</v>
      </c>
      <c r="AU4" s="84">
        <f t="shared" si="0"/>
        <v>23</v>
      </c>
      <c r="AV4" s="84">
        <f t="shared" si="0"/>
        <v>24</v>
      </c>
      <c r="AW4" s="84">
        <f t="shared" si="0"/>
        <v>25</v>
      </c>
      <c r="AX4" s="84">
        <f t="shared" si="0"/>
        <v>26</v>
      </c>
      <c r="AY4" s="84">
        <f t="shared" si="0"/>
        <v>27</v>
      </c>
    </row>
    <row r="5" spans="1:51" s="8" customFormat="1" ht="6.75" customHeight="1" x14ac:dyDescent="0.2">
      <c r="A5" s="250"/>
      <c r="B5" s="250"/>
      <c r="C5" s="250"/>
      <c r="D5" s="250"/>
      <c r="E5" s="250"/>
      <c r="F5" s="251"/>
      <c r="G5" s="250"/>
      <c r="H5" s="250"/>
      <c r="Y5" s="252" t="str">
        <f>списокМКД!B6</f>
        <v>Белградская ул., д. 18</v>
      </c>
      <c r="Z5" s="252" t="str">
        <f>списокМКД!B7</f>
        <v>Будапештская ул., д. 28</v>
      </c>
      <c r="AA5" s="252" t="str">
        <f>списокМКД!B8</f>
        <v>Будапештская ул., д. 32</v>
      </c>
      <c r="AB5" s="252" t="str">
        <f>списокМКД!B9</f>
        <v>Будапештская ул., д. 38, корп.4</v>
      </c>
      <c r="AC5" s="252" t="str">
        <f>списокМКД!B10</f>
        <v>Будапештская ул., д. 42, корп.3</v>
      </c>
      <c r="AD5" s="252" t="str">
        <f>списокМКД!B11</f>
        <v>Будапештская ул., д. 42, корп.5</v>
      </c>
      <c r="AE5" s="252" t="str">
        <f>списокМКД!B12</f>
        <v>Будапештская ул., д. 46</v>
      </c>
      <c r="AF5" s="252" t="str">
        <f>списокМКД!B13</f>
        <v>Бухарестская ул., д. 31, корп.2</v>
      </c>
      <c r="AG5" s="252" t="str">
        <f>списокМКД!B14</f>
        <v>Бухарестская ул., д. 31, корп.4</v>
      </c>
      <c r="AH5" s="252" t="str">
        <f>списокМКД!B15</f>
        <v>Бухарестская ул., д. 31, корп.5</v>
      </c>
      <c r="AI5" s="252" t="str">
        <f>списокМКД!B16</f>
        <v>Бухарестская ул., д. 33, корп.1</v>
      </c>
      <c r="AJ5" s="252" t="str">
        <f>списокМКД!B17</f>
        <v>Бухарестская ул., д. 33, корп.3</v>
      </c>
      <c r="AK5" s="252" t="str">
        <f>списокМКД!B18</f>
        <v>Бухарестская ул., д. 35, корп.2</v>
      </c>
      <c r="AL5" s="252" t="str">
        <f>списокМКД!B19</f>
        <v>Бухарестская ул., д. 37, корп.1</v>
      </c>
      <c r="AM5" s="252" t="str">
        <f>списокМКД!B20</f>
        <v>Бухарестская ул., д. 39, корп.4</v>
      </c>
      <c r="AN5" s="252" t="str">
        <f>списокМКД!B21</f>
        <v>Бухарестская ул., д. 128, корп.2</v>
      </c>
      <c r="AO5" s="252" t="str">
        <f>списокМКД!B22</f>
        <v>ул. Димитрова, д.3, корп.4</v>
      </c>
      <c r="AP5" s="252" t="str">
        <f>списокМКД!B23</f>
        <v>Купчинская ул., д.21, корп.1</v>
      </c>
      <c r="AQ5" s="252" t="str">
        <f>списокМКД!B24</f>
        <v>Купчинская ул., д.21, корп.2</v>
      </c>
      <c r="AR5" s="252" t="str">
        <f>списокМКД!B25</f>
        <v>Купчинская ул., д.28, корп.2</v>
      </c>
      <c r="AS5" s="252" t="str">
        <f>списокМКД!B26</f>
        <v>Мгинская ул., д.1/2</v>
      </c>
      <c r="AT5" s="252" t="str">
        <f>списокМКД!B27</f>
        <v>пр-кт Славы д.30, корп.3</v>
      </c>
      <c r="AU5" s="252" t="str">
        <f>списокМКД!B28</f>
        <v>пр-кт Славы д.30, корп.5</v>
      </c>
      <c r="AV5" s="252" t="str">
        <f>списокМКД!B29</f>
        <v>пр-кт Славы д.30, корп.6</v>
      </c>
      <c r="AW5" s="252" t="str">
        <f>списокМКД!B30</f>
        <v>ул. Турку д.9, корп.3</v>
      </c>
      <c r="AX5" s="252" t="str">
        <f>списокМКД!B31</f>
        <v>ул. Турку д.9, корп.4</v>
      </c>
      <c r="AY5" s="252" t="str">
        <f>списокМКД!B32</f>
        <v>ул. Турку д.11, корп.1</v>
      </c>
    </row>
    <row r="6" spans="1:51" s="8" customFormat="1" ht="18" customHeight="1" x14ac:dyDescent="0.2">
      <c r="A6" s="250"/>
      <c r="B6" s="250"/>
      <c r="C6" s="250"/>
      <c r="D6" s="250"/>
      <c r="E6" s="250"/>
      <c r="F6" s="251"/>
      <c r="G6" s="250"/>
      <c r="H6" s="250"/>
      <c r="J6" s="85" t="s">
        <v>35</v>
      </c>
      <c r="K6" s="86" t="s">
        <v>174</v>
      </c>
      <c r="L6" s="86" t="s">
        <v>62</v>
      </c>
      <c r="M6" s="86" t="s">
        <v>65</v>
      </c>
      <c r="N6" s="86" t="s">
        <v>23</v>
      </c>
      <c r="O6" s="87" t="s">
        <v>38</v>
      </c>
      <c r="P6" s="88" t="s">
        <v>26</v>
      </c>
      <c r="Q6" s="86" t="s">
        <v>60</v>
      </c>
      <c r="R6" s="86" t="s">
        <v>28</v>
      </c>
      <c r="S6" s="86" t="s">
        <v>92</v>
      </c>
      <c r="T6" s="86" t="s">
        <v>53</v>
      </c>
      <c r="U6" s="87" t="s">
        <v>107</v>
      </c>
      <c r="V6" s="89" t="s">
        <v>175</v>
      </c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</row>
    <row r="7" spans="1:51" s="8" customFormat="1" ht="18" customHeight="1" x14ac:dyDescent="0.2">
      <c r="A7" s="90" t="s">
        <v>176</v>
      </c>
      <c r="B7" s="253" t="s">
        <v>177</v>
      </c>
      <c r="C7" s="253"/>
      <c r="D7" s="253"/>
      <c r="E7" s="253"/>
      <c r="F7" s="253"/>
      <c r="G7" s="253"/>
      <c r="H7" s="253"/>
      <c r="J7" s="91"/>
      <c r="K7" s="92"/>
      <c r="L7" s="92"/>
      <c r="M7" s="92"/>
      <c r="N7" s="92"/>
      <c r="O7" s="93"/>
      <c r="P7" s="94"/>
      <c r="Q7" s="92"/>
      <c r="R7" s="92"/>
      <c r="S7" s="92"/>
      <c r="T7" s="92"/>
      <c r="U7" s="93"/>
      <c r="V7" s="95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</row>
    <row r="8" spans="1:51" s="13" customFormat="1" ht="22.5" customHeight="1" outlineLevel="1" x14ac:dyDescent="0.2">
      <c r="A8" s="97">
        <v>1</v>
      </c>
      <c r="B8" s="254" t="s">
        <v>178</v>
      </c>
      <c r="C8" s="254"/>
      <c r="D8" s="254"/>
      <c r="E8" s="254"/>
      <c r="F8" s="254"/>
      <c r="G8" s="254"/>
      <c r="H8" s="254"/>
      <c r="J8" s="98"/>
      <c r="K8" s="99"/>
      <c r="L8" s="99"/>
      <c r="M8" s="99"/>
      <c r="N8" s="99"/>
      <c r="O8" s="100"/>
      <c r="P8" s="101"/>
      <c r="Q8" s="99"/>
      <c r="R8" s="99"/>
      <c r="S8" s="99"/>
      <c r="T8" s="99"/>
      <c r="U8" s="100"/>
      <c r="V8" s="102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</row>
    <row r="9" spans="1:51" s="12" customFormat="1" ht="12.75" outlineLevel="1" x14ac:dyDescent="0.2">
      <c r="A9" s="104">
        <v>1</v>
      </c>
      <c r="B9" s="105" t="s">
        <v>138</v>
      </c>
      <c r="C9" s="105"/>
      <c r="D9" s="96" t="s">
        <v>22</v>
      </c>
      <c r="E9" s="96">
        <v>15</v>
      </c>
      <c r="F9" s="96">
        <v>4.0570000000000004</v>
      </c>
      <c r="G9" s="96" t="s">
        <v>60</v>
      </c>
      <c r="H9" s="96" t="s">
        <v>24</v>
      </c>
      <c r="I9" s="13"/>
      <c r="J9" s="106">
        <v>0</v>
      </c>
      <c r="K9" s="107">
        <v>0</v>
      </c>
      <c r="L9" s="107">
        <v>0</v>
      </c>
      <c r="M9" s="107">
        <v>0</v>
      </c>
      <c r="N9" s="107">
        <v>0</v>
      </c>
      <c r="O9" s="108">
        <v>0</v>
      </c>
      <c r="P9" s="109">
        <v>0</v>
      </c>
      <c r="Q9" s="107">
        <v>4.0570000000000004</v>
      </c>
      <c r="R9" s="107">
        <v>0</v>
      </c>
      <c r="S9" s="107">
        <v>0</v>
      </c>
      <c r="T9" s="107">
        <v>0</v>
      </c>
      <c r="U9" s="107">
        <v>0</v>
      </c>
      <c r="V9" s="110"/>
      <c r="Y9" s="107">
        <v>0</v>
      </c>
      <c r="Z9" s="107">
        <v>0</v>
      </c>
      <c r="AA9" s="107">
        <v>0</v>
      </c>
      <c r="AB9" s="107">
        <v>0</v>
      </c>
      <c r="AC9" s="107">
        <v>4.0570000000000004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>
        <v>0</v>
      </c>
      <c r="AM9" s="107">
        <v>0</v>
      </c>
      <c r="AN9" s="107">
        <v>0</v>
      </c>
      <c r="AO9" s="107">
        <v>0</v>
      </c>
      <c r="AP9" s="107">
        <v>0</v>
      </c>
      <c r="AQ9" s="107">
        <v>0</v>
      </c>
      <c r="AR9" s="107">
        <v>0</v>
      </c>
      <c r="AS9" s="107">
        <v>0</v>
      </c>
      <c r="AT9" s="107">
        <v>0</v>
      </c>
      <c r="AU9" s="107">
        <v>0</v>
      </c>
      <c r="AV9" s="107">
        <v>0</v>
      </c>
      <c r="AW9" s="107">
        <v>0</v>
      </c>
      <c r="AX9" s="107">
        <v>0</v>
      </c>
      <c r="AY9" s="107">
        <v>0</v>
      </c>
    </row>
    <row r="10" spans="1:51" s="12" customFormat="1" ht="12.75" outlineLevel="1" x14ac:dyDescent="0.2">
      <c r="A10" s="104">
        <v>2</v>
      </c>
      <c r="B10" s="105" t="s">
        <v>139</v>
      </c>
      <c r="C10" s="105"/>
      <c r="D10" s="96" t="s">
        <v>22</v>
      </c>
      <c r="E10" s="96">
        <v>55</v>
      </c>
      <c r="F10" s="96">
        <v>237.09</v>
      </c>
      <c r="G10" s="96" t="s">
        <v>26</v>
      </c>
      <c r="H10" s="96" t="s">
        <v>24</v>
      </c>
      <c r="I10" s="13"/>
      <c r="J10" s="106">
        <v>0</v>
      </c>
      <c r="K10" s="107">
        <v>0</v>
      </c>
      <c r="L10" s="107">
        <v>0</v>
      </c>
      <c r="M10" s="107">
        <v>0</v>
      </c>
      <c r="N10" s="107">
        <v>0</v>
      </c>
      <c r="O10" s="108">
        <v>0</v>
      </c>
      <c r="P10" s="109">
        <v>237.09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10"/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237.09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>
        <v>0</v>
      </c>
      <c r="AM10" s="107">
        <v>0</v>
      </c>
      <c r="AN10" s="107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0</v>
      </c>
      <c r="AW10" s="107">
        <v>0</v>
      </c>
      <c r="AX10" s="107">
        <v>0</v>
      </c>
      <c r="AY10" s="107">
        <v>0</v>
      </c>
    </row>
    <row r="11" spans="1:51" s="12" customFormat="1" ht="12.75" outlineLevel="1" x14ac:dyDescent="0.2">
      <c r="A11" s="104">
        <v>3</v>
      </c>
      <c r="B11" s="105" t="s">
        <v>140</v>
      </c>
      <c r="C11" s="105"/>
      <c r="D11" s="96" t="s">
        <v>22</v>
      </c>
      <c r="E11" s="96">
        <v>175</v>
      </c>
      <c r="F11" s="96">
        <v>301.73399999999998</v>
      </c>
      <c r="G11" s="96" t="s">
        <v>60</v>
      </c>
      <c r="H11" s="96" t="s">
        <v>24</v>
      </c>
      <c r="I11" s="13"/>
      <c r="J11" s="106">
        <v>0</v>
      </c>
      <c r="K11" s="107">
        <v>0</v>
      </c>
      <c r="L11" s="107">
        <v>0</v>
      </c>
      <c r="M11" s="107">
        <v>0</v>
      </c>
      <c r="N11" s="107">
        <v>0</v>
      </c>
      <c r="O11" s="108">
        <v>278.185</v>
      </c>
      <c r="P11" s="109">
        <v>0</v>
      </c>
      <c r="Q11" s="107">
        <v>23.548999999999999</v>
      </c>
      <c r="R11" s="107">
        <v>0</v>
      </c>
      <c r="S11" s="107">
        <v>0</v>
      </c>
      <c r="T11" s="107">
        <v>0</v>
      </c>
      <c r="U11" s="107">
        <v>0</v>
      </c>
      <c r="V11" s="110"/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301.73399999999998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7">
        <v>0</v>
      </c>
      <c r="AY11" s="107">
        <v>0</v>
      </c>
    </row>
    <row r="12" spans="1:51" s="12" customFormat="1" ht="12.75" outlineLevel="1" x14ac:dyDescent="0.2">
      <c r="A12" s="104">
        <v>4</v>
      </c>
      <c r="B12" s="105" t="s">
        <v>142</v>
      </c>
      <c r="C12" s="105"/>
      <c r="D12" s="96" t="s">
        <v>22</v>
      </c>
      <c r="E12" s="96">
        <v>20</v>
      </c>
      <c r="F12" s="96">
        <v>29.641999999999999</v>
      </c>
      <c r="G12" s="96" t="s">
        <v>28</v>
      </c>
      <c r="H12" s="96" t="s">
        <v>24</v>
      </c>
      <c r="I12" s="13"/>
      <c r="J12" s="106">
        <v>0</v>
      </c>
      <c r="K12" s="107">
        <v>0</v>
      </c>
      <c r="L12" s="107">
        <v>0</v>
      </c>
      <c r="M12" s="107">
        <v>0</v>
      </c>
      <c r="N12" s="107">
        <v>0</v>
      </c>
      <c r="O12" s="108">
        <v>0</v>
      </c>
      <c r="P12" s="109">
        <v>0</v>
      </c>
      <c r="Q12" s="107">
        <v>0</v>
      </c>
      <c r="R12" s="107">
        <v>29.641999999999999</v>
      </c>
      <c r="S12" s="107">
        <v>0</v>
      </c>
      <c r="T12" s="107">
        <v>0</v>
      </c>
      <c r="U12" s="107">
        <v>0</v>
      </c>
      <c r="V12" s="110"/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107">
        <v>29.641999999999999</v>
      </c>
      <c r="AH12" s="107">
        <v>0</v>
      </c>
      <c r="AI12" s="107">
        <v>0</v>
      </c>
      <c r="AJ12" s="107">
        <v>0</v>
      </c>
      <c r="AK12" s="107">
        <v>0</v>
      </c>
      <c r="AL12" s="107">
        <v>0</v>
      </c>
      <c r="AM12" s="107">
        <v>0</v>
      </c>
      <c r="AN12" s="107">
        <v>0</v>
      </c>
      <c r="AO12" s="107">
        <v>0</v>
      </c>
      <c r="AP12" s="107">
        <v>0</v>
      </c>
      <c r="AQ12" s="107">
        <v>0</v>
      </c>
      <c r="AR12" s="107">
        <v>0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7">
        <v>0</v>
      </c>
      <c r="AY12" s="107">
        <v>0</v>
      </c>
    </row>
    <row r="13" spans="1:51" s="12" customFormat="1" ht="12.75" outlineLevel="1" x14ac:dyDescent="0.2">
      <c r="A13" s="104">
        <v>5</v>
      </c>
      <c r="B13" s="105" t="s">
        <v>148</v>
      </c>
      <c r="C13" s="105"/>
      <c r="D13" s="96" t="s">
        <v>22</v>
      </c>
      <c r="E13" s="96">
        <v>25</v>
      </c>
      <c r="F13" s="96">
        <v>93.063999999999993</v>
      </c>
      <c r="G13" s="96" t="s">
        <v>26</v>
      </c>
      <c r="H13" s="96" t="s">
        <v>24</v>
      </c>
      <c r="I13" s="13"/>
      <c r="J13" s="106">
        <v>0</v>
      </c>
      <c r="K13" s="107">
        <v>0</v>
      </c>
      <c r="L13" s="107">
        <v>0</v>
      </c>
      <c r="M13" s="107">
        <v>0</v>
      </c>
      <c r="N13" s="107">
        <v>0</v>
      </c>
      <c r="O13" s="108">
        <v>0</v>
      </c>
      <c r="P13" s="109">
        <v>93.063999999999993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10"/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107">
        <v>93.063999999999993</v>
      </c>
      <c r="AN13" s="107">
        <v>0</v>
      </c>
      <c r="AO13" s="107">
        <v>0</v>
      </c>
      <c r="AP13" s="107">
        <v>0</v>
      </c>
      <c r="AQ13" s="107">
        <v>0</v>
      </c>
      <c r="AR13" s="107">
        <v>0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7">
        <v>0</v>
      </c>
      <c r="AY13" s="107">
        <v>0</v>
      </c>
    </row>
    <row r="14" spans="1:51" s="12" customFormat="1" ht="12.75" outlineLevel="1" x14ac:dyDescent="0.2">
      <c r="A14" s="104">
        <v>6</v>
      </c>
      <c r="B14" s="105" t="s">
        <v>149</v>
      </c>
      <c r="C14" s="105"/>
      <c r="D14" s="96" t="s">
        <v>22</v>
      </c>
      <c r="E14" s="96">
        <v>3</v>
      </c>
      <c r="F14" s="96">
        <v>4.5819999999999999</v>
      </c>
      <c r="G14" s="96" t="s">
        <v>174</v>
      </c>
      <c r="H14" s="96" t="s">
        <v>24</v>
      </c>
      <c r="I14" s="13"/>
      <c r="J14" s="106">
        <v>0</v>
      </c>
      <c r="K14" s="107">
        <v>4.5819999999999999</v>
      </c>
      <c r="L14" s="107">
        <v>0</v>
      </c>
      <c r="M14" s="107">
        <v>0</v>
      </c>
      <c r="N14" s="107">
        <v>0</v>
      </c>
      <c r="O14" s="108">
        <v>0</v>
      </c>
      <c r="P14" s="109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10"/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4.5819999999999999</v>
      </c>
      <c r="AO14" s="107">
        <v>0</v>
      </c>
      <c r="AP14" s="107">
        <v>0</v>
      </c>
      <c r="AQ14" s="107">
        <v>0</v>
      </c>
      <c r="AR14" s="107">
        <v>0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7">
        <v>0</v>
      </c>
      <c r="AY14" s="107">
        <v>0</v>
      </c>
    </row>
    <row r="15" spans="1:51" s="12" customFormat="1" ht="12.75" outlineLevel="1" x14ac:dyDescent="0.2">
      <c r="A15" s="104">
        <v>7</v>
      </c>
      <c r="B15" s="105" t="s">
        <v>154</v>
      </c>
      <c r="C15" s="105"/>
      <c r="D15" s="96" t="s">
        <v>22</v>
      </c>
      <c r="E15" s="96">
        <v>8</v>
      </c>
      <c r="F15" s="96">
        <v>15.766999999999999</v>
      </c>
      <c r="G15" s="96" t="s">
        <v>60</v>
      </c>
      <c r="H15" s="96" t="s">
        <v>24</v>
      </c>
      <c r="I15" s="13"/>
      <c r="J15" s="106">
        <v>0</v>
      </c>
      <c r="K15" s="107">
        <v>0</v>
      </c>
      <c r="L15" s="107">
        <v>0</v>
      </c>
      <c r="M15" s="107">
        <v>0</v>
      </c>
      <c r="N15" s="107">
        <v>0</v>
      </c>
      <c r="O15" s="108">
        <v>0</v>
      </c>
      <c r="P15" s="109">
        <v>0</v>
      </c>
      <c r="Q15" s="107">
        <v>15.766999999999999</v>
      </c>
      <c r="R15" s="107">
        <v>0</v>
      </c>
      <c r="S15" s="107">
        <v>0</v>
      </c>
      <c r="T15" s="107">
        <v>0</v>
      </c>
      <c r="U15" s="107">
        <v>0</v>
      </c>
      <c r="V15" s="110"/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15.766999999999999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</row>
    <row r="16" spans="1:51" s="12" customFormat="1" ht="12.75" outlineLevel="1" x14ac:dyDescent="0.2">
      <c r="A16" s="104">
        <v>8</v>
      </c>
      <c r="B16" s="105" t="s">
        <v>160</v>
      </c>
      <c r="C16" s="105"/>
      <c r="D16" s="96" t="s">
        <v>22</v>
      </c>
      <c r="E16" s="96">
        <v>375</v>
      </c>
      <c r="F16" s="96">
        <v>110.08199999999999</v>
      </c>
      <c r="G16" s="96" t="s">
        <v>28</v>
      </c>
      <c r="H16" s="96" t="s">
        <v>24</v>
      </c>
      <c r="I16" s="13"/>
      <c r="J16" s="106">
        <v>0</v>
      </c>
      <c r="K16" s="107">
        <v>0</v>
      </c>
      <c r="L16" s="107">
        <v>0</v>
      </c>
      <c r="M16" s="107">
        <v>0</v>
      </c>
      <c r="N16" s="107">
        <v>39.25</v>
      </c>
      <c r="O16" s="108">
        <v>0</v>
      </c>
      <c r="P16" s="109">
        <v>0</v>
      </c>
      <c r="Q16" s="107">
        <v>0</v>
      </c>
      <c r="R16" s="107">
        <v>70.831999999999994</v>
      </c>
      <c r="S16" s="107">
        <v>0</v>
      </c>
      <c r="T16" s="107">
        <v>0</v>
      </c>
      <c r="U16" s="107">
        <v>0</v>
      </c>
      <c r="V16" s="110"/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07">
        <v>0</v>
      </c>
      <c r="AQ16" s="107">
        <v>0</v>
      </c>
      <c r="AR16" s="107">
        <v>0</v>
      </c>
      <c r="AS16" s="107">
        <v>0</v>
      </c>
      <c r="AT16" s="107">
        <v>0</v>
      </c>
      <c r="AU16" s="107">
        <v>0</v>
      </c>
      <c r="AV16" s="107">
        <v>0</v>
      </c>
      <c r="AW16" s="107">
        <v>110.08199999999999</v>
      </c>
      <c r="AX16" s="107">
        <v>0</v>
      </c>
      <c r="AY16" s="107">
        <v>0</v>
      </c>
    </row>
    <row r="17" spans="1:51" s="12" customFormat="1" ht="12.75" outlineLevel="1" x14ac:dyDescent="0.2">
      <c r="A17" s="104">
        <v>9</v>
      </c>
      <c r="B17" s="105" t="s">
        <v>162</v>
      </c>
      <c r="C17" s="105"/>
      <c r="D17" s="96" t="s">
        <v>22</v>
      </c>
      <c r="E17" s="96">
        <v>550</v>
      </c>
      <c r="F17" s="96">
        <v>428.37399999999997</v>
      </c>
      <c r="G17" s="96" t="s">
        <v>60</v>
      </c>
      <c r="H17" s="96" t="s">
        <v>24</v>
      </c>
      <c r="I17" s="13"/>
      <c r="J17" s="106">
        <v>0</v>
      </c>
      <c r="K17" s="107">
        <v>0</v>
      </c>
      <c r="L17" s="107">
        <v>0</v>
      </c>
      <c r="M17" s="107">
        <v>0</v>
      </c>
      <c r="N17" s="107">
        <v>0</v>
      </c>
      <c r="O17" s="108">
        <v>0</v>
      </c>
      <c r="P17" s="109">
        <v>117.746</v>
      </c>
      <c r="Q17" s="107">
        <v>310.62799999999999</v>
      </c>
      <c r="R17" s="107">
        <v>0</v>
      </c>
      <c r="S17" s="107">
        <v>0</v>
      </c>
      <c r="T17" s="107">
        <v>0</v>
      </c>
      <c r="U17" s="107">
        <v>0</v>
      </c>
      <c r="V17" s="110"/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107">
        <v>0</v>
      </c>
      <c r="AN17" s="107">
        <v>0</v>
      </c>
      <c r="AO17" s="107">
        <v>0</v>
      </c>
      <c r="AP17" s="107">
        <v>0</v>
      </c>
      <c r="AQ17" s="107">
        <v>0</v>
      </c>
      <c r="AR17" s="107">
        <v>0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7">
        <v>428.37399999999997</v>
      </c>
      <c r="AY17" s="107">
        <v>0</v>
      </c>
    </row>
    <row r="18" spans="1:51" s="12" customFormat="1" ht="12.75" outlineLevel="1" x14ac:dyDescent="0.2">
      <c r="A18" s="104">
        <v>10</v>
      </c>
      <c r="B18" s="111" t="s">
        <v>164</v>
      </c>
      <c r="C18" s="112"/>
      <c r="D18" s="96" t="s">
        <v>22</v>
      </c>
      <c r="E18" s="96">
        <v>100</v>
      </c>
      <c r="F18" s="96">
        <v>21.448</v>
      </c>
      <c r="G18" s="96" t="s">
        <v>60</v>
      </c>
      <c r="H18" s="96" t="s">
        <v>24</v>
      </c>
      <c r="I18" s="13"/>
      <c r="J18" s="106">
        <v>0</v>
      </c>
      <c r="K18" s="107">
        <v>0</v>
      </c>
      <c r="L18" s="107">
        <v>0</v>
      </c>
      <c r="M18" s="107">
        <v>0</v>
      </c>
      <c r="N18" s="107">
        <v>0</v>
      </c>
      <c r="O18" s="108">
        <v>0</v>
      </c>
      <c r="P18" s="109">
        <v>0</v>
      </c>
      <c r="Q18" s="107">
        <v>21.448</v>
      </c>
      <c r="R18" s="107">
        <v>0</v>
      </c>
      <c r="S18" s="107">
        <v>0</v>
      </c>
      <c r="T18" s="107">
        <v>0</v>
      </c>
      <c r="U18" s="107">
        <v>0</v>
      </c>
      <c r="V18" s="110"/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  <c r="AY18" s="107">
        <v>21.448</v>
      </c>
    </row>
    <row r="19" spans="1:51" s="13" customFormat="1" ht="12.75" customHeight="1" x14ac:dyDescent="0.2">
      <c r="A19" s="255" t="s">
        <v>179</v>
      </c>
      <c r="B19" s="255"/>
      <c r="C19" s="113"/>
      <c r="D19" s="114" t="s">
        <v>22</v>
      </c>
      <c r="E19" s="115">
        <v>1326</v>
      </c>
      <c r="F19" s="116">
        <v>1245.8400000000001</v>
      </c>
      <c r="G19" s="115"/>
      <c r="H19" s="117"/>
      <c r="J19" s="118"/>
      <c r="K19" s="119"/>
      <c r="L19" s="119"/>
      <c r="M19" s="119"/>
      <c r="N19" s="119"/>
      <c r="O19" s="120"/>
      <c r="P19" s="121"/>
      <c r="Q19" s="119"/>
      <c r="R19" s="119"/>
      <c r="S19" s="119"/>
      <c r="T19" s="119"/>
      <c r="U19" s="120"/>
      <c r="V19" s="122">
        <v>1245.8400000000001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>
        <v>0</v>
      </c>
      <c r="AM19" s="107">
        <v>0</v>
      </c>
      <c r="AN19" s="107">
        <v>0</v>
      </c>
      <c r="AO19" s="107">
        <v>0</v>
      </c>
      <c r="AP19" s="107">
        <v>0</v>
      </c>
      <c r="AQ19" s="107">
        <v>0</v>
      </c>
      <c r="AR19" s="107">
        <v>0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7">
        <v>0</v>
      </c>
      <c r="AY19" s="107">
        <v>0</v>
      </c>
    </row>
    <row r="20" spans="1:51" s="13" customFormat="1" ht="12.75" hidden="1" customHeight="1" outlineLevel="1" x14ac:dyDescent="0.2">
      <c r="A20" s="97" t="s">
        <v>180</v>
      </c>
      <c r="B20" s="254" t="s">
        <v>181</v>
      </c>
      <c r="C20" s="254"/>
      <c r="D20" s="254"/>
      <c r="E20" s="254"/>
      <c r="F20" s="254"/>
      <c r="G20" s="254"/>
      <c r="H20" s="254"/>
      <c r="J20" s="98"/>
      <c r="K20" s="99"/>
      <c r="L20" s="99"/>
      <c r="M20" s="99"/>
      <c r="N20" s="99"/>
      <c r="O20" s="100"/>
      <c r="P20" s="101"/>
      <c r="Q20" s="99"/>
      <c r="R20" s="99"/>
      <c r="S20" s="99"/>
      <c r="T20" s="99"/>
      <c r="U20" s="100"/>
      <c r="V20" s="102"/>
      <c r="X20" s="123"/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0</v>
      </c>
      <c r="AN20" s="107">
        <v>0</v>
      </c>
      <c r="AO20" s="107">
        <v>0</v>
      </c>
      <c r="AP20" s="107">
        <v>0</v>
      </c>
      <c r="AQ20" s="107">
        <v>0</v>
      </c>
      <c r="AR20" s="107">
        <v>0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7">
        <v>0</v>
      </c>
      <c r="AY20" s="107">
        <v>0</v>
      </c>
    </row>
    <row r="21" spans="1:51" s="13" customFormat="1" ht="12.75" hidden="1" outlineLevel="1" x14ac:dyDescent="0.2">
      <c r="A21" s="39">
        <v>1</v>
      </c>
      <c r="B21" s="124"/>
      <c r="C21" s="125"/>
      <c r="D21" s="39"/>
      <c r="E21" s="39"/>
      <c r="F21" s="39"/>
      <c r="G21" s="39"/>
      <c r="H21" s="126"/>
      <c r="J21" s="106">
        <v>0</v>
      </c>
      <c r="K21" s="107">
        <v>0</v>
      </c>
      <c r="L21" s="107">
        <v>0</v>
      </c>
      <c r="M21" s="107">
        <v>0</v>
      </c>
      <c r="N21" s="107">
        <v>0</v>
      </c>
      <c r="O21" s="108">
        <v>0</v>
      </c>
      <c r="P21" s="109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27"/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7">
        <v>0</v>
      </c>
      <c r="AY21" s="107">
        <v>0</v>
      </c>
    </row>
    <row r="22" spans="1:51" s="13" customFormat="1" ht="12.75" customHeight="1" collapsed="1" x14ac:dyDescent="0.2">
      <c r="A22" s="256" t="s">
        <v>182</v>
      </c>
      <c r="B22" s="256"/>
      <c r="C22" s="256"/>
      <c r="D22" s="114" t="s">
        <v>31</v>
      </c>
      <c r="E22" s="128">
        <v>0</v>
      </c>
      <c r="F22" s="129">
        <v>0</v>
      </c>
      <c r="G22" s="115"/>
      <c r="H22" s="117"/>
      <c r="J22" s="118"/>
      <c r="K22" s="119"/>
      <c r="L22" s="119"/>
      <c r="M22" s="119"/>
      <c r="N22" s="119"/>
      <c r="O22" s="120"/>
      <c r="P22" s="121"/>
      <c r="Q22" s="119"/>
      <c r="R22" s="119"/>
      <c r="S22" s="119"/>
      <c r="T22" s="119"/>
      <c r="U22" s="120"/>
      <c r="V22" s="122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0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7">
        <v>0</v>
      </c>
      <c r="AY22" s="107">
        <v>0</v>
      </c>
    </row>
    <row r="23" spans="1:51" s="13" customFormat="1" ht="12.75" customHeight="1" outlineLevel="1" x14ac:dyDescent="0.2">
      <c r="A23" s="130" t="s">
        <v>100</v>
      </c>
      <c r="B23" s="257" t="s">
        <v>183</v>
      </c>
      <c r="C23" s="257"/>
      <c r="D23" s="257"/>
      <c r="E23" s="257"/>
      <c r="F23" s="257"/>
      <c r="G23" s="257"/>
      <c r="H23" s="257"/>
      <c r="J23" s="131"/>
      <c r="K23" s="132"/>
      <c r="L23" s="132"/>
      <c r="M23" s="132"/>
      <c r="N23" s="132"/>
      <c r="O23" s="133"/>
      <c r="P23" s="134"/>
      <c r="Q23" s="132"/>
      <c r="R23" s="132"/>
      <c r="S23" s="132"/>
      <c r="T23" s="132"/>
      <c r="U23" s="133"/>
      <c r="V23" s="102"/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0</v>
      </c>
      <c r="AM23" s="107">
        <v>0</v>
      </c>
      <c r="AN23" s="107">
        <v>0</v>
      </c>
      <c r="AO23" s="107">
        <v>0</v>
      </c>
      <c r="AP23" s="107">
        <v>0</v>
      </c>
      <c r="AQ23" s="107">
        <v>0</v>
      </c>
      <c r="AR23" s="107">
        <v>0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</row>
    <row r="24" spans="1:51" s="13" customFormat="1" ht="12.75" outlineLevel="1" x14ac:dyDescent="0.2">
      <c r="A24" s="39">
        <v>1</v>
      </c>
      <c r="B24" s="124" t="s">
        <v>142</v>
      </c>
      <c r="C24" s="125" t="s">
        <v>184</v>
      </c>
      <c r="D24" s="135" t="s">
        <v>31</v>
      </c>
      <c r="E24" s="135">
        <v>120</v>
      </c>
      <c r="F24" s="135">
        <v>82.953999999999994</v>
      </c>
      <c r="G24" s="135" t="s">
        <v>38</v>
      </c>
      <c r="H24" s="135" t="s">
        <v>24</v>
      </c>
      <c r="J24" s="106">
        <v>0</v>
      </c>
      <c r="K24" s="107">
        <v>0</v>
      </c>
      <c r="L24" s="107">
        <v>0</v>
      </c>
      <c r="M24" s="107">
        <v>0</v>
      </c>
      <c r="N24" s="107">
        <v>0</v>
      </c>
      <c r="O24" s="108">
        <v>82.953999999999994</v>
      </c>
      <c r="P24" s="109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27"/>
      <c r="Y24" s="107">
        <v>0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82.953999999999994</v>
      </c>
      <c r="AH24" s="107">
        <v>0</v>
      </c>
      <c r="AI24" s="107">
        <v>0</v>
      </c>
      <c r="AJ24" s="107">
        <v>0</v>
      </c>
      <c r="AK24" s="107">
        <v>0</v>
      </c>
      <c r="AL24" s="107">
        <v>0</v>
      </c>
      <c r="AM24" s="107">
        <v>0</v>
      </c>
      <c r="AN24" s="107">
        <v>0</v>
      </c>
      <c r="AO24" s="107">
        <v>0</v>
      </c>
      <c r="AP24" s="107">
        <v>0</v>
      </c>
      <c r="AQ24" s="107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</row>
    <row r="25" spans="1:51" s="13" customFormat="1" ht="12.75" outlineLevel="1" x14ac:dyDescent="0.2">
      <c r="A25" s="39">
        <v>2</v>
      </c>
      <c r="B25" s="124" t="s">
        <v>147</v>
      </c>
      <c r="C25" s="125" t="s">
        <v>185</v>
      </c>
      <c r="D25" s="135" t="s">
        <v>22</v>
      </c>
      <c r="E25" s="135">
        <v>10</v>
      </c>
      <c r="F25" s="135">
        <v>77.951999999999998</v>
      </c>
      <c r="G25" s="135" t="s">
        <v>60</v>
      </c>
      <c r="H25" s="135" t="s">
        <v>24</v>
      </c>
      <c r="J25" s="106">
        <v>0</v>
      </c>
      <c r="K25" s="107">
        <v>0</v>
      </c>
      <c r="L25" s="107">
        <v>0</v>
      </c>
      <c r="M25" s="107">
        <v>0</v>
      </c>
      <c r="N25" s="107">
        <v>0</v>
      </c>
      <c r="O25" s="108">
        <v>0</v>
      </c>
      <c r="P25" s="109">
        <v>0</v>
      </c>
      <c r="Q25" s="107">
        <v>77.951999999999998</v>
      </c>
      <c r="R25" s="107">
        <v>0</v>
      </c>
      <c r="S25" s="107">
        <v>0</v>
      </c>
      <c r="T25" s="107">
        <v>0</v>
      </c>
      <c r="U25" s="107">
        <v>0</v>
      </c>
      <c r="V25" s="127"/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77.951999999999998</v>
      </c>
      <c r="AM25" s="107">
        <v>0</v>
      </c>
      <c r="AN25" s="107">
        <v>0</v>
      </c>
      <c r="AO25" s="107">
        <v>0</v>
      </c>
      <c r="AP25" s="107">
        <v>0</v>
      </c>
      <c r="AQ25" s="107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</row>
    <row r="26" spans="1:51" s="13" customFormat="1" ht="12.75" outlineLevel="1" x14ac:dyDescent="0.2">
      <c r="A26" s="39">
        <v>3</v>
      </c>
      <c r="B26" s="124" t="s">
        <v>149</v>
      </c>
      <c r="C26" s="125" t="s">
        <v>185</v>
      </c>
      <c r="D26" s="135" t="s">
        <v>22</v>
      </c>
      <c r="E26" s="135">
        <v>20</v>
      </c>
      <c r="F26" s="135">
        <v>258.791</v>
      </c>
      <c r="G26" s="135" t="s">
        <v>23</v>
      </c>
      <c r="H26" s="135" t="s">
        <v>24</v>
      </c>
      <c r="J26" s="106">
        <v>0</v>
      </c>
      <c r="K26" s="107">
        <v>0</v>
      </c>
      <c r="L26" s="107">
        <v>0</v>
      </c>
      <c r="M26" s="107">
        <v>0</v>
      </c>
      <c r="N26" s="107">
        <v>258.791</v>
      </c>
      <c r="O26" s="108">
        <v>0</v>
      </c>
      <c r="P26" s="109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27"/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258.791</v>
      </c>
      <c r="AO26" s="107">
        <v>0</v>
      </c>
      <c r="AP26" s="107">
        <v>0</v>
      </c>
      <c r="AQ26" s="107">
        <v>0</v>
      </c>
      <c r="AR26" s="107">
        <v>0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7">
        <v>0</v>
      </c>
      <c r="AY26" s="107">
        <v>0</v>
      </c>
    </row>
    <row r="27" spans="1:51" s="13" customFormat="1" ht="12.75" outlineLevel="1" x14ac:dyDescent="0.2">
      <c r="A27" s="39">
        <v>4</v>
      </c>
      <c r="B27" s="124" t="s">
        <v>151</v>
      </c>
      <c r="C27" s="125" t="s">
        <v>185</v>
      </c>
      <c r="D27" s="135" t="s">
        <v>22</v>
      </c>
      <c r="E27" s="135">
        <v>70</v>
      </c>
      <c r="F27" s="135">
        <v>396.39599999999996</v>
      </c>
      <c r="G27" s="135" t="s">
        <v>28</v>
      </c>
      <c r="H27" s="135" t="s">
        <v>24</v>
      </c>
      <c r="J27" s="106">
        <v>0</v>
      </c>
      <c r="K27" s="107">
        <v>0</v>
      </c>
      <c r="L27" s="107">
        <v>0</v>
      </c>
      <c r="M27" s="107">
        <v>0</v>
      </c>
      <c r="N27" s="107">
        <v>0</v>
      </c>
      <c r="O27" s="108">
        <v>0</v>
      </c>
      <c r="P27" s="109">
        <v>255.54599999999999</v>
      </c>
      <c r="Q27" s="107">
        <v>0</v>
      </c>
      <c r="R27" s="107">
        <v>140.85</v>
      </c>
      <c r="S27" s="107">
        <v>0</v>
      </c>
      <c r="T27" s="107">
        <v>0</v>
      </c>
      <c r="U27" s="107">
        <v>0</v>
      </c>
      <c r="V27" s="127"/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>
        <v>0</v>
      </c>
      <c r="AM27" s="107">
        <v>0</v>
      </c>
      <c r="AN27" s="107">
        <v>0</v>
      </c>
      <c r="AO27" s="107">
        <v>0</v>
      </c>
      <c r="AP27" s="107">
        <v>396.39599999999996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</row>
    <row r="28" spans="1:51" s="13" customFormat="1" ht="12.75" customHeight="1" x14ac:dyDescent="0.2">
      <c r="A28" s="256" t="s">
        <v>186</v>
      </c>
      <c r="B28" s="256"/>
      <c r="C28" s="256"/>
      <c r="D28" s="114" t="s">
        <v>22</v>
      </c>
      <c r="E28" s="128">
        <v>220</v>
      </c>
      <c r="F28" s="129">
        <v>816.09299999999996</v>
      </c>
      <c r="G28" s="136"/>
      <c r="H28" s="137"/>
      <c r="J28" s="118"/>
      <c r="K28" s="119"/>
      <c r="L28" s="119"/>
      <c r="M28" s="119"/>
      <c r="N28" s="119"/>
      <c r="O28" s="120"/>
      <c r="P28" s="121"/>
      <c r="Q28" s="119"/>
      <c r="R28" s="119"/>
      <c r="S28" s="119"/>
      <c r="T28" s="119"/>
      <c r="U28" s="120"/>
      <c r="V28" s="122">
        <v>816.09299999999996</v>
      </c>
      <c r="X28" s="123"/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>
        <v>0</v>
      </c>
      <c r="AM28" s="107">
        <v>0</v>
      </c>
      <c r="AN28" s="107">
        <v>0</v>
      </c>
      <c r="AO28" s="107">
        <v>0</v>
      </c>
      <c r="AP28" s="107">
        <v>0</v>
      </c>
      <c r="AQ28" s="107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</row>
    <row r="29" spans="1:51" s="13" customFormat="1" ht="12.75" customHeight="1" outlineLevel="1" x14ac:dyDescent="0.2">
      <c r="A29" s="138" t="s">
        <v>20</v>
      </c>
      <c r="B29" s="257" t="s">
        <v>187</v>
      </c>
      <c r="C29" s="257"/>
      <c r="D29" s="257"/>
      <c r="E29" s="257"/>
      <c r="F29" s="257"/>
      <c r="G29" s="257"/>
      <c r="H29" s="257"/>
      <c r="J29" s="131"/>
      <c r="K29" s="132"/>
      <c r="L29" s="132"/>
      <c r="M29" s="132"/>
      <c r="N29" s="132"/>
      <c r="O29" s="133"/>
      <c r="P29" s="134"/>
      <c r="Q29" s="132"/>
      <c r="R29" s="132"/>
      <c r="S29" s="132"/>
      <c r="T29" s="132"/>
      <c r="U29" s="133"/>
      <c r="V29" s="102"/>
      <c r="X29" s="123"/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>
        <v>0</v>
      </c>
      <c r="AM29" s="107">
        <v>0</v>
      </c>
      <c r="AN29" s="107">
        <v>0</v>
      </c>
      <c r="AO29" s="107">
        <v>0</v>
      </c>
      <c r="AP29" s="107">
        <v>0</v>
      </c>
      <c r="AQ29" s="107">
        <v>0</v>
      </c>
      <c r="AR29" s="107">
        <v>0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</row>
    <row r="30" spans="1:51" s="13" customFormat="1" ht="12.75" outlineLevel="1" x14ac:dyDescent="0.2">
      <c r="A30" s="39">
        <v>1</v>
      </c>
      <c r="B30" s="139" t="s">
        <v>134</v>
      </c>
      <c r="C30" s="139" t="s">
        <v>188</v>
      </c>
      <c r="D30" s="39" t="s">
        <v>22</v>
      </c>
      <c r="E30" s="39">
        <v>21</v>
      </c>
      <c r="F30" s="39">
        <v>134.47499999999999</v>
      </c>
      <c r="G30" s="39" t="s">
        <v>28</v>
      </c>
      <c r="H30" s="39" t="s">
        <v>24</v>
      </c>
      <c r="J30" s="106">
        <v>0</v>
      </c>
      <c r="K30" s="107">
        <v>0</v>
      </c>
      <c r="L30" s="107">
        <v>0</v>
      </c>
      <c r="M30" s="107">
        <v>0</v>
      </c>
      <c r="N30" s="107">
        <v>60.901000000000003</v>
      </c>
      <c r="O30" s="108">
        <v>0</v>
      </c>
      <c r="P30" s="109">
        <v>36.786999999999999</v>
      </c>
      <c r="Q30" s="107">
        <v>0</v>
      </c>
      <c r="R30" s="107">
        <v>36.786999999999999</v>
      </c>
      <c r="S30" s="107">
        <v>0</v>
      </c>
      <c r="T30" s="107">
        <v>0</v>
      </c>
      <c r="U30" s="107">
        <v>0</v>
      </c>
      <c r="V30" s="127"/>
      <c r="Y30" s="107">
        <v>134.47499999999999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0</v>
      </c>
      <c r="AO30" s="107">
        <v>0</v>
      </c>
      <c r="AP30" s="107">
        <v>0</v>
      </c>
      <c r="AQ30" s="107">
        <v>0</v>
      </c>
      <c r="AR30" s="107">
        <v>0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</row>
    <row r="31" spans="1:51" s="13" customFormat="1" ht="12.75" outlineLevel="1" x14ac:dyDescent="0.2">
      <c r="A31" s="39">
        <v>2</v>
      </c>
      <c r="B31" s="140" t="s">
        <v>137</v>
      </c>
      <c r="C31" s="139" t="s">
        <v>189</v>
      </c>
      <c r="D31" s="39" t="s">
        <v>22</v>
      </c>
      <c r="E31" s="39">
        <v>66</v>
      </c>
      <c r="F31" s="39">
        <v>371.42200000000003</v>
      </c>
      <c r="G31" s="39" t="s">
        <v>60</v>
      </c>
      <c r="H31" s="39" t="s">
        <v>24</v>
      </c>
      <c r="J31" s="106">
        <v>0</v>
      </c>
      <c r="K31" s="107">
        <v>0</v>
      </c>
      <c r="L31" s="107">
        <v>339.012</v>
      </c>
      <c r="M31" s="107">
        <v>0</v>
      </c>
      <c r="N31" s="107">
        <v>0</v>
      </c>
      <c r="O31" s="108">
        <v>0</v>
      </c>
      <c r="P31" s="109">
        <v>0</v>
      </c>
      <c r="Q31" s="107">
        <v>32.409999999999997</v>
      </c>
      <c r="R31" s="107">
        <v>0</v>
      </c>
      <c r="S31" s="107">
        <v>0</v>
      </c>
      <c r="T31" s="107">
        <v>0</v>
      </c>
      <c r="U31" s="107">
        <v>0</v>
      </c>
      <c r="V31" s="127"/>
      <c r="Y31" s="107">
        <v>0</v>
      </c>
      <c r="Z31" s="107">
        <v>0</v>
      </c>
      <c r="AA31" s="107">
        <v>0</v>
      </c>
      <c r="AB31" s="107">
        <v>371.42200000000003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>
        <v>0</v>
      </c>
      <c r="AO31" s="107">
        <v>0</v>
      </c>
      <c r="AP31" s="107">
        <v>0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</row>
    <row r="32" spans="1:51" s="13" customFormat="1" ht="12.75" outlineLevel="1" x14ac:dyDescent="0.2">
      <c r="A32" s="39">
        <v>3</v>
      </c>
      <c r="B32" s="140" t="s">
        <v>138</v>
      </c>
      <c r="C32" s="139" t="s">
        <v>190</v>
      </c>
      <c r="D32" s="39" t="s">
        <v>22</v>
      </c>
      <c r="E32" s="39">
        <v>12</v>
      </c>
      <c r="F32" s="39">
        <v>73.573999999999998</v>
      </c>
      <c r="G32" s="39" t="s">
        <v>28</v>
      </c>
      <c r="H32" s="39" t="s">
        <v>24</v>
      </c>
      <c r="J32" s="106">
        <v>0</v>
      </c>
      <c r="K32" s="107">
        <v>0</v>
      </c>
      <c r="L32" s="107">
        <v>0</v>
      </c>
      <c r="M32" s="107">
        <v>0</v>
      </c>
      <c r="N32" s="107">
        <v>36.786999999999999</v>
      </c>
      <c r="O32" s="108">
        <v>0</v>
      </c>
      <c r="P32" s="109">
        <v>0</v>
      </c>
      <c r="Q32" s="107">
        <v>0</v>
      </c>
      <c r="R32" s="107">
        <v>36.786999999999999</v>
      </c>
      <c r="S32" s="107">
        <v>0</v>
      </c>
      <c r="T32" s="107">
        <v>0</v>
      </c>
      <c r="U32" s="107">
        <v>0</v>
      </c>
      <c r="V32" s="127"/>
      <c r="Y32" s="107">
        <v>0</v>
      </c>
      <c r="Z32" s="107">
        <v>0</v>
      </c>
      <c r="AA32" s="107">
        <v>0</v>
      </c>
      <c r="AB32" s="107">
        <v>0</v>
      </c>
      <c r="AC32" s="107">
        <v>73.573999999999998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>
        <v>0</v>
      </c>
      <c r="AM32" s="107">
        <v>0</v>
      </c>
      <c r="AN32" s="107">
        <v>0</v>
      </c>
      <c r="AO32" s="107">
        <v>0</v>
      </c>
      <c r="AP32" s="107">
        <v>0</v>
      </c>
      <c r="AQ32" s="107">
        <v>0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</row>
    <row r="33" spans="1:52" s="13" customFormat="1" ht="12.75" outlineLevel="1" x14ac:dyDescent="0.2">
      <c r="A33" s="39">
        <v>4</v>
      </c>
      <c r="B33" s="140" t="s">
        <v>141</v>
      </c>
      <c r="C33" s="139" t="s">
        <v>190</v>
      </c>
      <c r="D33" s="39" t="s">
        <v>22</v>
      </c>
      <c r="E33" s="39">
        <v>6</v>
      </c>
      <c r="F33" s="39">
        <v>36.786999999999999</v>
      </c>
      <c r="G33" s="39" t="s">
        <v>60</v>
      </c>
      <c r="H33" s="39" t="s">
        <v>24</v>
      </c>
      <c r="J33" s="106">
        <v>0</v>
      </c>
      <c r="K33" s="107">
        <v>0</v>
      </c>
      <c r="L33" s="107">
        <v>0</v>
      </c>
      <c r="M33" s="107">
        <v>0</v>
      </c>
      <c r="N33" s="107">
        <v>0</v>
      </c>
      <c r="O33" s="108">
        <v>0</v>
      </c>
      <c r="P33" s="109">
        <v>0</v>
      </c>
      <c r="Q33" s="107">
        <v>36.786999999999999</v>
      </c>
      <c r="R33" s="107">
        <v>0</v>
      </c>
      <c r="S33" s="107">
        <v>0</v>
      </c>
      <c r="T33" s="107">
        <v>0</v>
      </c>
      <c r="U33" s="107">
        <v>0</v>
      </c>
      <c r="V33" s="127"/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</v>
      </c>
      <c r="AF33" s="107">
        <v>36.786999999999999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>
        <v>0</v>
      </c>
      <c r="AM33" s="107">
        <v>0</v>
      </c>
      <c r="AN33" s="107">
        <v>0</v>
      </c>
      <c r="AO33" s="107">
        <v>0</v>
      </c>
      <c r="AP33" s="107">
        <v>0</v>
      </c>
      <c r="AQ33" s="107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</row>
    <row r="34" spans="1:52" s="13" customFormat="1" ht="12.75" outlineLevel="1" x14ac:dyDescent="0.2">
      <c r="A34" s="39">
        <v>5</v>
      </c>
      <c r="B34" s="140" t="s">
        <v>145</v>
      </c>
      <c r="C34" s="139" t="s">
        <v>191</v>
      </c>
      <c r="D34" s="39" t="s">
        <v>22</v>
      </c>
      <c r="E34" s="39">
        <v>48</v>
      </c>
      <c r="F34" s="39">
        <v>54.76</v>
      </c>
      <c r="G34" s="39" t="s">
        <v>62</v>
      </c>
      <c r="H34" s="39" t="s">
        <v>24</v>
      </c>
      <c r="J34" s="106">
        <v>0</v>
      </c>
      <c r="K34" s="107">
        <v>0</v>
      </c>
      <c r="L34" s="107">
        <v>54.76</v>
      </c>
      <c r="M34" s="107">
        <v>0</v>
      </c>
      <c r="N34" s="107">
        <v>0</v>
      </c>
      <c r="O34" s="108">
        <v>0</v>
      </c>
      <c r="P34" s="109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27"/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54.76</v>
      </c>
      <c r="AK34" s="107">
        <v>0</v>
      </c>
      <c r="AL34" s="107">
        <v>0</v>
      </c>
      <c r="AM34" s="107">
        <v>0</v>
      </c>
      <c r="AN34" s="107">
        <v>0</v>
      </c>
      <c r="AO34" s="107">
        <v>0</v>
      </c>
      <c r="AP34" s="107">
        <v>0</v>
      </c>
      <c r="AQ34" s="107">
        <v>0</v>
      </c>
      <c r="AR34" s="107">
        <v>0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</row>
    <row r="35" spans="1:52" s="13" customFormat="1" ht="12.75" outlineLevel="1" x14ac:dyDescent="0.2">
      <c r="A35" s="39">
        <v>6</v>
      </c>
      <c r="B35" s="140" t="s">
        <v>156</v>
      </c>
      <c r="C35" s="139" t="s">
        <v>192</v>
      </c>
      <c r="D35" s="39" t="s">
        <v>22</v>
      </c>
      <c r="E35" s="39">
        <v>6</v>
      </c>
      <c r="F35" s="39">
        <v>36.786999999999999</v>
      </c>
      <c r="G35" s="39" t="s">
        <v>28</v>
      </c>
      <c r="H35" s="39" t="s">
        <v>24</v>
      </c>
      <c r="J35" s="106">
        <v>0</v>
      </c>
      <c r="K35" s="107">
        <v>0</v>
      </c>
      <c r="L35" s="107">
        <v>0</v>
      </c>
      <c r="M35" s="107">
        <v>0</v>
      </c>
      <c r="N35" s="107">
        <v>0</v>
      </c>
      <c r="O35" s="108">
        <v>0</v>
      </c>
      <c r="P35" s="109">
        <v>0</v>
      </c>
      <c r="Q35" s="107">
        <v>0</v>
      </c>
      <c r="R35" s="107">
        <v>36.786999999999999</v>
      </c>
      <c r="S35" s="107">
        <v>0</v>
      </c>
      <c r="T35" s="107">
        <v>0</v>
      </c>
      <c r="U35" s="107">
        <v>0</v>
      </c>
      <c r="V35" s="127"/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>
        <v>0</v>
      </c>
      <c r="AM35" s="107">
        <v>0</v>
      </c>
      <c r="AN35" s="107">
        <v>0</v>
      </c>
      <c r="AO35" s="107">
        <v>0</v>
      </c>
      <c r="AP35" s="107">
        <v>0</v>
      </c>
      <c r="AQ35" s="107">
        <v>0</v>
      </c>
      <c r="AR35" s="107">
        <v>0</v>
      </c>
      <c r="AS35" s="107">
        <v>0</v>
      </c>
      <c r="AT35" s="107">
        <v>36.786999999999999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</row>
    <row r="36" spans="1:52" s="13" customFormat="1" ht="12.75" customHeight="1" x14ac:dyDescent="0.2">
      <c r="A36" s="256" t="s">
        <v>193</v>
      </c>
      <c r="B36" s="256"/>
      <c r="C36" s="256"/>
      <c r="D36" s="114" t="s">
        <v>22</v>
      </c>
      <c r="E36" s="128">
        <v>159</v>
      </c>
      <c r="F36" s="129">
        <v>707.80500000000006</v>
      </c>
      <c r="G36" s="136"/>
      <c r="H36" s="137"/>
      <c r="J36" s="118"/>
      <c r="K36" s="119"/>
      <c r="L36" s="119"/>
      <c r="M36" s="119"/>
      <c r="N36" s="119"/>
      <c r="O36" s="120"/>
      <c r="P36" s="121"/>
      <c r="Q36" s="119"/>
      <c r="R36" s="119"/>
      <c r="S36" s="119"/>
      <c r="T36" s="119"/>
      <c r="U36" s="120"/>
      <c r="V36" s="122">
        <v>707.80500000000006</v>
      </c>
      <c r="W36" s="123"/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>
        <v>0</v>
      </c>
      <c r="AM36" s="107">
        <v>0</v>
      </c>
      <c r="AN36" s="107">
        <v>0</v>
      </c>
      <c r="AO36" s="107">
        <v>0</v>
      </c>
      <c r="AP36" s="107">
        <v>0</v>
      </c>
      <c r="AQ36" s="107">
        <v>0</v>
      </c>
      <c r="AR36" s="107">
        <v>0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</row>
    <row r="37" spans="1:52" s="13" customFormat="1" ht="12.75" customHeight="1" outlineLevel="1" x14ac:dyDescent="0.2">
      <c r="A37" s="138" t="s">
        <v>88</v>
      </c>
      <c r="B37" s="257" t="s">
        <v>194</v>
      </c>
      <c r="C37" s="257"/>
      <c r="D37" s="257"/>
      <c r="E37" s="257"/>
      <c r="F37" s="257"/>
      <c r="G37" s="257"/>
      <c r="H37" s="257"/>
      <c r="J37" s="131"/>
      <c r="K37" s="132"/>
      <c r="L37" s="132"/>
      <c r="M37" s="132"/>
      <c r="N37" s="132"/>
      <c r="O37" s="133"/>
      <c r="P37" s="134"/>
      <c r="Q37" s="132"/>
      <c r="R37" s="132"/>
      <c r="S37" s="132"/>
      <c r="T37" s="132"/>
      <c r="U37" s="133"/>
      <c r="V37" s="102"/>
      <c r="W37" s="123"/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>
        <v>0</v>
      </c>
      <c r="AM37" s="107">
        <v>0</v>
      </c>
      <c r="AN37" s="107">
        <v>0</v>
      </c>
      <c r="AO37" s="107">
        <v>0</v>
      </c>
      <c r="AP37" s="107">
        <v>0</v>
      </c>
      <c r="AQ37" s="107">
        <v>0</v>
      </c>
      <c r="AR37" s="107">
        <v>0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7">
        <v>0</v>
      </c>
      <c r="AY37" s="107">
        <v>0</v>
      </c>
    </row>
    <row r="38" spans="1:52" s="13" customFormat="1" ht="12.75" outlineLevel="1" x14ac:dyDescent="0.2">
      <c r="A38" s="39">
        <v>1</v>
      </c>
      <c r="B38" s="141" t="s">
        <v>140</v>
      </c>
      <c r="C38" s="141" t="s">
        <v>195</v>
      </c>
      <c r="D38" s="39" t="s">
        <v>22</v>
      </c>
      <c r="E38" s="39">
        <v>6</v>
      </c>
      <c r="F38" s="39">
        <v>39.32</v>
      </c>
      <c r="G38" s="39" t="s">
        <v>60</v>
      </c>
      <c r="H38" s="39" t="s">
        <v>24</v>
      </c>
      <c r="J38" s="106">
        <v>0</v>
      </c>
      <c r="K38" s="107">
        <v>0</v>
      </c>
      <c r="L38" s="107">
        <v>0</v>
      </c>
      <c r="M38" s="107">
        <v>0</v>
      </c>
      <c r="N38" s="107">
        <v>0</v>
      </c>
      <c r="O38" s="108">
        <v>0</v>
      </c>
      <c r="P38" s="109">
        <v>0</v>
      </c>
      <c r="Q38" s="107">
        <v>39.32</v>
      </c>
      <c r="R38" s="107">
        <v>0</v>
      </c>
      <c r="S38" s="107">
        <v>0</v>
      </c>
      <c r="T38" s="107">
        <v>0</v>
      </c>
      <c r="U38" s="107">
        <v>0</v>
      </c>
      <c r="V38" s="127"/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39.32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</row>
    <row r="39" spans="1:52" s="13" customFormat="1" ht="12.75" hidden="1" outlineLevel="1" x14ac:dyDescent="0.2">
      <c r="A39" s="39">
        <v>2</v>
      </c>
      <c r="B39" s="141"/>
      <c r="C39" s="141"/>
      <c r="D39" s="39"/>
      <c r="E39" s="6"/>
      <c r="F39" s="6"/>
      <c r="G39" s="6"/>
      <c r="H39" s="142"/>
      <c r="J39" s="106">
        <v>0</v>
      </c>
      <c r="K39" s="107">
        <v>0</v>
      </c>
      <c r="L39" s="107">
        <v>0</v>
      </c>
      <c r="M39" s="107">
        <v>0</v>
      </c>
      <c r="N39" s="107">
        <v>0</v>
      </c>
      <c r="O39" s="108">
        <v>0</v>
      </c>
      <c r="P39" s="109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27"/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0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7">
        <v>0</v>
      </c>
      <c r="AY39" s="107">
        <v>0</v>
      </c>
    </row>
    <row r="40" spans="1:52" s="13" customFormat="1" ht="12.75" customHeight="1" x14ac:dyDescent="0.2">
      <c r="A40" s="256" t="s">
        <v>196</v>
      </c>
      <c r="B40" s="256"/>
      <c r="C40" s="256"/>
      <c r="D40" s="143" t="s">
        <v>22</v>
      </c>
      <c r="E40" s="144">
        <v>6</v>
      </c>
      <c r="F40" s="145">
        <v>39.32</v>
      </c>
      <c r="G40" s="146"/>
      <c r="H40" s="114"/>
      <c r="J40" s="118"/>
      <c r="K40" s="147"/>
      <c r="L40" s="119"/>
      <c r="M40" s="119"/>
      <c r="N40" s="119"/>
      <c r="O40" s="120"/>
      <c r="P40" s="121"/>
      <c r="Q40" s="119"/>
      <c r="R40" s="119"/>
      <c r="S40" s="119"/>
      <c r="T40" s="119"/>
      <c r="U40" s="120"/>
      <c r="V40" s="122">
        <v>39.32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>
        <v>0</v>
      </c>
      <c r="AM40" s="107">
        <v>0</v>
      </c>
      <c r="AN40" s="107">
        <v>0</v>
      </c>
      <c r="AO40" s="107">
        <v>0</v>
      </c>
      <c r="AP40" s="107">
        <v>0</v>
      </c>
      <c r="AQ40" s="107">
        <v>0</v>
      </c>
      <c r="AR40" s="107">
        <v>0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7">
        <v>0</v>
      </c>
      <c r="AY40" s="107">
        <v>0</v>
      </c>
    </row>
    <row r="41" spans="1:52" s="13" customFormat="1" ht="12.75" customHeight="1" outlineLevel="1" x14ac:dyDescent="0.2">
      <c r="A41" s="138" t="s">
        <v>29</v>
      </c>
      <c r="B41" s="257" t="s">
        <v>197</v>
      </c>
      <c r="C41" s="257"/>
      <c r="D41" s="257"/>
      <c r="E41" s="257"/>
      <c r="F41" s="257"/>
      <c r="G41" s="257"/>
      <c r="H41" s="257"/>
      <c r="J41" s="131"/>
      <c r="K41" s="132"/>
      <c r="L41" s="132"/>
      <c r="M41" s="132"/>
      <c r="N41" s="132"/>
      <c r="O41" s="133"/>
      <c r="P41" s="134"/>
      <c r="Q41" s="132"/>
      <c r="R41" s="132"/>
      <c r="S41" s="132"/>
      <c r="T41" s="132"/>
      <c r="U41" s="133"/>
      <c r="V41" s="102"/>
      <c r="W41" s="123"/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>
        <v>0</v>
      </c>
      <c r="AM41" s="107">
        <v>0</v>
      </c>
      <c r="AN41" s="107">
        <v>0</v>
      </c>
      <c r="AO41" s="107">
        <v>0</v>
      </c>
      <c r="AP41" s="107">
        <v>0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7">
        <v>0</v>
      </c>
      <c r="AY41" s="107">
        <v>0</v>
      </c>
    </row>
    <row r="42" spans="1:52" s="13" customFormat="1" ht="12.75" outlineLevel="1" x14ac:dyDescent="0.2">
      <c r="A42" s="148">
        <v>1</v>
      </c>
      <c r="B42" s="124" t="s">
        <v>134</v>
      </c>
      <c r="C42" s="124"/>
      <c r="D42" s="48" t="s">
        <v>31</v>
      </c>
      <c r="E42" s="48">
        <v>120</v>
      </c>
      <c r="F42" s="48">
        <v>107.09</v>
      </c>
      <c r="G42" s="48" t="s">
        <v>23</v>
      </c>
      <c r="H42" s="48" t="s">
        <v>24</v>
      </c>
      <c r="J42" s="106">
        <v>0</v>
      </c>
      <c r="K42" s="107">
        <v>0</v>
      </c>
      <c r="L42" s="107">
        <v>0</v>
      </c>
      <c r="M42" s="107">
        <v>0</v>
      </c>
      <c r="N42" s="107">
        <v>107.09</v>
      </c>
      <c r="O42" s="108">
        <v>0</v>
      </c>
      <c r="P42" s="109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27"/>
      <c r="Y42" s="107">
        <v>107.09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107">
        <v>0</v>
      </c>
    </row>
    <row r="43" spans="1:52" s="13" customFormat="1" ht="12.75" outlineLevel="1" x14ac:dyDescent="0.2">
      <c r="A43" s="148">
        <v>2</v>
      </c>
      <c r="B43" s="124" t="s">
        <v>140</v>
      </c>
      <c r="C43" s="124"/>
      <c r="D43" s="48" t="s">
        <v>31</v>
      </c>
      <c r="E43" s="48">
        <v>40</v>
      </c>
      <c r="F43" s="48">
        <v>46.459000000000003</v>
      </c>
      <c r="G43" s="48" t="s">
        <v>23</v>
      </c>
      <c r="H43" s="48" t="s">
        <v>24</v>
      </c>
      <c r="J43" s="106">
        <v>0</v>
      </c>
      <c r="K43" s="107">
        <v>0</v>
      </c>
      <c r="L43" s="107">
        <v>0</v>
      </c>
      <c r="M43" s="107">
        <v>0</v>
      </c>
      <c r="N43" s="107">
        <v>46.459000000000003</v>
      </c>
      <c r="O43" s="108">
        <v>0</v>
      </c>
      <c r="P43" s="109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27"/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46.459000000000003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0</v>
      </c>
      <c r="AP43" s="107">
        <v>0</v>
      </c>
      <c r="AQ43" s="107">
        <v>0</v>
      </c>
      <c r="AR43" s="107">
        <v>0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7">
        <v>0</v>
      </c>
      <c r="AY43" s="107">
        <v>0</v>
      </c>
    </row>
    <row r="44" spans="1:52" s="13" customFormat="1" ht="12.75" outlineLevel="1" x14ac:dyDescent="0.2">
      <c r="A44" s="148">
        <v>3</v>
      </c>
      <c r="B44" s="124" t="s">
        <v>142</v>
      </c>
      <c r="C44" s="124"/>
      <c r="D44" s="48" t="s">
        <v>31</v>
      </c>
      <c r="E44" s="48">
        <v>120</v>
      </c>
      <c r="F44" s="48">
        <v>44.900999999999996</v>
      </c>
      <c r="G44" s="48" t="s">
        <v>23</v>
      </c>
      <c r="H44" s="48" t="s">
        <v>24</v>
      </c>
      <c r="J44" s="106">
        <v>0</v>
      </c>
      <c r="K44" s="107">
        <v>0</v>
      </c>
      <c r="L44" s="107">
        <v>0</v>
      </c>
      <c r="M44" s="107">
        <v>0</v>
      </c>
      <c r="N44" s="107">
        <v>25.777999999999999</v>
      </c>
      <c r="O44" s="108">
        <v>19.123000000000001</v>
      </c>
      <c r="P44" s="109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27"/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44.900999999999996</v>
      </c>
      <c r="AH44" s="107">
        <v>0</v>
      </c>
      <c r="AI44" s="107">
        <v>0</v>
      </c>
      <c r="AJ44" s="107">
        <v>0</v>
      </c>
      <c r="AK44" s="107">
        <v>0</v>
      </c>
      <c r="AL44" s="107">
        <v>0</v>
      </c>
      <c r="AM44" s="107">
        <v>0</v>
      </c>
      <c r="AN44" s="107">
        <v>0</v>
      </c>
      <c r="AO44" s="107">
        <v>0</v>
      </c>
      <c r="AP44" s="107">
        <v>0</v>
      </c>
      <c r="AQ44" s="107">
        <v>0</v>
      </c>
      <c r="AR44" s="107">
        <v>0</v>
      </c>
      <c r="AS44" s="107">
        <v>0</v>
      </c>
      <c r="AT44" s="107">
        <v>0</v>
      </c>
      <c r="AU44" s="107">
        <v>0</v>
      </c>
      <c r="AV44" s="107">
        <v>0</v>
      </c>
      <c r="AW44" s="107">
        <v>0</v>
      </c>
      <c r="AX44" s="107">
        <v>0</v>
      </c>
      <c r="AY44" s="107">
        <v>0</v>
      </c>
    </row>
    <row r="45" spans="1:52" s="13" customFormat="1" ht="12.75" outlineLevel="1" x14ac:dyDescent="0.2">
      <c r="A45" s="148">
        <v>4</v>
      </c>
      <c r="B45" s="124" t="s">
        <v>153</v>
      </c>
      <c r="C45" s="124"/>
      <c r="D45" s="48" t="s">
        <v>31</v>
      </c>
      <c r="E45" s="48">
        <v>8</v>
      </c>
      <c r="F45" s="48">
        <v>13.167999999999999</v>
      </c>
      <c r="G45" s="48" t="s">
        <v>23</v>
      </c>
      <c r="H45" s="48" t="s">
        <v>24</v>
      </c>
      <c r="J45" s="106">
        <v>0</v>
      </c>
      <c r="K45" s="107">
        <v>0</v>
      </c>
      <c r="L45" s="107">
        <v>0</v>
      </c>
      <c r="M45" s="107">
        <v>0</v>
      </c>
      <c r="N45" s="107">
        <v>13.167999999999999</v>
      </c>
      <c r="O45" s="108">
        <v>0</v>
      </c>
      <c r="P45" s="109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27"/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13.167999999999999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</row>
    <row r="46" spans="1:52" s="13" customFormat="1" ht="12.75" outlineLevel="1" x14ac:dyDescent="0.2">
      <c r="A46" s="148">
        <v>5</v>
      </c>
      <c r="B46" s="124" t="s">
        <v>155</v>
      </c>
      <c r="C46" s="124"/>
      <c r="D46" s="48" t="s">
        <v>31</v>
      </c>
      <c r="E46" s="48">
        <v>15</v>
      </c>
      <c r="F46" s="48">
        <v>23.347999999999999</v>
      </c>
      <c r="G46" s="48" t="s">
        <v>28</v>
      </c>
      <c r="H46" s="48" t="s">
        <v>24</v>
      </c>
      <c r="J46" s="106">
        <v>0</v>
      </c>
      <c r="K46" s="107">
        <v>0</v>
      </c>
      <c r="L46" s="107">
        <v>0</v>
      </c>
      <c r="M46" s="107">
        <v>0</v>
      </c>
      <c r="N46" s="107">
        <v>0</v>
      </c>
      <c r="O46" s="108">
        <v>0</v>
      </c>
      <c r="P46" s="109">
        <v>0</v>
      </c>
      <c r="Q46" s="107">
        <v>0</v>
      </c>
      <c r="R46" s="107">
        <v>23.347999999999999</v>
      </c>
      <c r="S46" s="107">
        <v>0</v>
      </c>
      <c r="T46" s="107">
        <v>0</v>
      </c>
      <c r="U46" s="107">
        <v>0</v>
      </c>
      <c r="V46" s="127"/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0</v>
      </c>
      <c r="AM46" s="107">
        <v>0</v>
      </c>
      <c r="AN46" s="107">
        <v>0</v>
      </c>
      <c r="AO46" s="107">
        <v>0</v>
      </c>
      <c r="AP46" s="107">
        <v>0</v>
      </c>
      <c r="AQ46" s="107">
        <v>0</v>
      </c>
      <c r="AR46" s="107">
        <v>0</v>
      </c>
      <c r="AS46" s="107">
        <v>23.347999999999999</v>
      </c>
      <c r="AT46" s="107">
        <v>0</v>
      </c>
      <c r="AU46" s="107">
        <v>0</v>
      </c>
      <c r="AV46" s="107">
        <v>0</v>
      </c>
      <c r="AW46" s="107">
        <v>0</v>
      </c>
      <c r="AX46" s="107">
        <v>0</v>
      </c>
      <c r="AY46" s="107">
        <v>0</v>
      </c>
    </row>
    <row r="47" spans="1:52" s="13" customFormat="1" ht="12.75" customHeight="1" x14ac:dyDescent="0.2">
      <c r="A47" s="256" t="s">
        <v>198</v>
      </c>
      <c r="B47" s="256"/>
      <c r="C47" s="256"/>
      <c r="D47" s="143" t="s">
        <v>31</v>
      </c>
      <c r="E47" s="144">
        <v>303</v>
      </c>
      <c r="F47" s="149">
        <v>234.96600000000001</v>
      </c>
      <c r="G47" s="146"/>
      <c r="H47" s="114"/>
      <c r="J47" s="118"/>
      <c r="K47" s="147"/>
      <c r="L47" s="119"/>
      <c r="M47" s="119"/>
      <c r="N47" s="119"/>
      <c r="O47" s="120"/>
      <c r="P47" s="121"/>
      <c r="Q47" s="119"/>
      <c r="R47" s="119"/>
      <c r="S47" s="119"/>
      <c r="T47" s="119"/>
      <c r="U47" s="120"/>
      <c r="V47" s="122">
        <v>234.96600000000001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0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>
        <v>0</v>
      </c>
      <c r="AM47" s="107">
        <v>0</v>
      </c>
      <c r="AN47" s="107">
        <v>0</v>
      </c>
      <c r="AO47" s="107">
        <v>0</v>
      </c>
      <c r="AP47" s="107">
        <v>0</v>
      </c>
      <c r="AQ47" s="107">
        <v>0</v>
      </c>
      <c r="AR47" s="107">
        <v>0</v>
      </c>
      <c r="AS47" s="107">
        <v>0</v>
      </c>
      <c r="AT47" s="107">
        <v>0</v>
      </c>
      <c r="AU47" s="107">
        <v>0</v>
      </c>
      <c r="AV47" s="107">
        <v>0</v>
      </c>
      <c r="AW47" s="107">
        <v>0</v>
      </c>
      <c r="AX47" s="107">
        <v>0</v>
      </c>
      <c r="AY47" s="107">
        <v>0</v>
      </c>
      <c r="AZ47" s="123"/>
    </row>
    <row r="48" spans="1:52" s="13" customFormat="1" ht="12.75" customHeight="1" outlineLevel="1" x14ac:dyDescent="0.2">
      <c r="A48" s="138" t="s">
        <v>63</v>
      </c>
      <c r="B48" s="257" t="s">
        <v>199</v>
      </c>
      <c r="C48" s="257"/>
      <c r="D48" s="257"/>
      <c r="E48" s="257"/>
      <c r="F48" s="257"/>
      <c r="G48" s="257"/>
      <c r="H48" s="257"/>
      <c r="J48" s="131"/>
      <c r="K48" s="150"/>
      <c r="L48" s="132"/>
      <c r="M48" s="132"/>
      <c r="N48" s="132"/>
      <c r="O48" s="133"/>
      <c r="P48" s="134"/>
      <c r="Q48" s="132"/>
      <c r="R48" s="132"/>
      <c r="S48" s="132"/>
      <c r="T48" s="132"/>
      <c r="U48" s="133"/>
      <c r="V48" s="102"/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>
        <v>0</v>
      </c>
      <c r="AM48" s="107">
        <v>0</v>
      </c>
      <c r="AN48" s="107">
        <v>0</v>
      </c>
      <c r="AO48" s="107">
        <v>0</v>
      </c>
      <c r="AP48" s="107">
        <v>0</v>
      </c>
      <c r="AQ48" s="107">
        <v>0</v>
      </c>
      <c r="AR48" s="107">
        <v>0</v>
      </c>
      <c r="AS48" s="107">
        <v>0</v>
      </c>
      <c r="AT48" s="107">
        <v>0</v>
      </c>
      <c r="AU48" s="107">
        <v>0</v>
      </c>
      <c r="AV48" s="107">
        <v>0</v>
      </c>
      <c r="AW48" s="107">
        <v>0</v>
      </c>
      <c r="AX48" s="107">
        <v>0</v>
      </c>
      <c r="AY48" s="107">
        <v>0</v>
      </c>
    </row>
    <row r="49" spans="1:52" s="13" customFormat="1" ht="12.75" outlineLevel="1" x14ac:dyDescent="0.2">
      <c r="A49" s="39">
        <v>1</v>
      </c>
      <c r="B49" s="139" t="s">
        <v>137</v>
      </c>
      <c r="C49" s="139" t="s">
        <v>200</v>
      </c>
      <c r="D49" s="39" t="s">
        <v>55</v>
      </c>
      <c r="E49" s="39">
        <v>1</v>
      </c>
      <c r="F49" s="39">
        <v>121.149</v>
      </c>
      <c r="G49" s="39" t="s">
        <v>65</v>
      </c>
      <c r="H49" s="39" t="s">
        <v>24</v>
      </c>
      <c r="J49" s="106">
        <v>0</v>
      </c>
      <c r="K49" s="107">
        <v>0</v>
      </c>
      <c r="L49" s="107">
        <v>0</v>
      </c>
      <c r="M49" s="107">
        <v>121.149</v>
      </c>
      <c r="N49" s="107">
        <v>0</v>
      </c>
      <c r="O49" s="108">
        <v>0</v>
      </c>
      <c r="P49" s="109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51"/>
      <c r="Y49" s="107">
        <v>0</v>
      </c>
      <c r="Z49" s="107">
        <v>0</v>
      </c>
      <c r="AA49" s="107">
        <v>0</v>
      </c>
      <c r="AB49" s="107">
        <v>121.149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>
        <v>0</v>
      </c>
      <c r="AM49" s="107">
        <v>0</v>
      </c>
      <c r="AN49" s="107">
        <v>0</v>
      </c>
      <c r="AO49" s="107">
        <v>0</v>
      </c>
      <c r="AP49" s="107">
        <v>0</v>
      </c>
      <c r="AQ49" s="107">
        <v>0</v>
      </c>
      <c r="AR49" s="107">
        <v>0</v>
      </c>
      <c r="AS49" s="107">
        <v>0</v>
      </c>
      <c r="AT49" s="107">
        <v>0</v>
      </c>
      <c r="AU49" s="107">
        <v>0</v>
      </c>
      <c r="AV49" s="107">
        <v>0</v>
      </c>
      <c r="AW49" s="107">
        <v>0</v>
      </c>
      <c r="AX49" s="107">
        <v>0</v>
      </c>
      <c r="AY49" s="107">
        <v>0</v>
      </c>
    </row>
    <row r="50" spans="1:52" s="13" customFormat="1" ht="12.75" outlineLevel="1" x14ac:dyDescent="0.2">
      <c r="A50" s="39">
        <v>2</v>
      </c>
      <c r="B50" s="139" t="s">
        <v>149</v>
      </c>
      <c r="C50" s="139" t="s">
        <v>200</v>
      </c>
      <c r="D50" s="39" t="s">
        <v>55</v>
      </c>
      <c r="E50" s="39">
        <v>1</v>
      </c>
      <c r="F50" s="39">
        <v>225.43899999999999</v>
      </c>
      <c r="G50" s="39" t="s">
        <v>174</v>
      </c>
      <c r="H50" s="39" t="s">
        <v>24</v>
      </c>
      <c r="J50" s="106">
        <v>0</v>
      </c>
      <c r="K50" s="107">
        <v>225.43899999999999</v>
      </c>
      <c r="L50" s="107">
        <v>0</v>
      </c>
      <c r="M50" s="107">
        <v>0</v>
      </c>
      <c r="N50" s="107">
        <v>0</v>
      </c>
      <c r="O50" s="108">
        <v>0</v>
      </c>
      <c r="P50" s="109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51"/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>
        <v>0</v>
      </c>
      <c r="AM50" s="107">
        <v>0</v>
      </c>
      <c r="AN50" s="107">
        <v>225.43899999999999</v>
      </c>
      <c r="AO50" s="107">
        <v>0</v>
      </c>
      <c r="AP50" s="107">
        <v>0</v>
      </c>
      <c r="AQ50" s="107">
        <v>0</v>
      </c>
      <c r="AR50" s="107">
        <v>0</v>
      </c>
      <c r="AS50" s="107">
        <v>0</v>
      </c>
      <c r="AT50" s="107">
        <v>0</v>
      </c>
      <c r="AU50" s="107">
        <v>0</v>
      </c>
      <c r="AV50" s="107">
        <v>0</v>
      </c>
      <c r="AW50" s="107">
        <v>0</v>
      </c>
      <c r="AX50" s="107">
        <v>0</v>
      </c>
      <c r="AY50" s="107">
        <v>0</v>
      </c>
    </row>
    <row r="51" spans="1:52" s="13" customFormat="1" ht="12.75" outlineLevel="1" x14ac:dyDescent="0.2">
      <c r="A51" s="39">
        <v>3</v>
      </c>
      <c r="B51" s="139" t="s">
        <v>150</v>
      </c>
      <c r="C51" s="139" t="s">
        <v>200</v>
      </c>
      <c r="D51" s="39" t="s">
        <v>55</v>
      </c>
      <c r="E51" s="39">
        <v>2</v>
      </c>
      <c r="F51" s="39">
        <v>316.83600000000001</v>
      </c>
      <c r="G51" s="39" t="s">
        <v>174</v>
      </c>
      <c r="H51" s="39" t="s">
        <v>24</v>
      </c>
      <c r="J51" s="106">
        <v>0</v>
      </c>
      <c r="K51" s="107">
        <v>316.83600000000001</v>
      </c>
      <c r="L51" s="107">
        <v>0</v>
      </c>
      <c r="M51" s="107">
        <v>0</v>
      </c>
      <c r="N51" s="107">
        <v>0</v>
      </c>
      <c r="O51" s="108">
        <v>0</v>
      </c>
      <c r="P51" s="109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51"/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>
        <v>0</v>
      </c>
      <c r="AM51" s="107">
        <v>0</v>
      </c>
      <c r="AN51" s="107">
        <v>0</v>
      </c>
      <c r="AO51" s="107">
        <v>316.83600000000001</v>
      </c>
      <c r="AP51" s="107">
        <v>0</v>
      </c>
      <c r="AQ51" s="107">
        <v>0</v>
      </c>
      <c r="AR51" s="107">
        <v>0</v>
      </c>
      <c r="AS51" s="107">
        <v>0</v>
      </c>
      <c r="AT51" s="107">
        <v>0</v>
      </c>
      <c r="AU51" s="107">
        <v>0</v>
      </c>
      <c r="AV51" s="107">
        <v>0</v>
      </c>
      <c r="AW51" s="107">
        <v>0</v>
      </c>
      <c r="AX51" s="107">
        <v>0</v>
      </c>
      <c r="AY51" s="107">
        <v>0</v>
      </c>
    </row>
    <row r="52" spans="1:52" s="13" customFormat="1" ht="12.75" outlineLevel="1" x14ac:dyDescent="0.2">
      <c r="A52" s="39">
        <v>4</v>
      </c>
      <c r="B52" s="139" t="s">
        <v>155</v>
      </c>
      <c r="C52" s="139" t="s">
        <v>200</v>
      </c>
      <c r="D52" s="39" t="s">
        <v>55</v>
      </c>
      <c r="E52" s="39">
        <v>3</v>
      </c>
      <c r="F52" s="39">
        <v>609.29600000000005</v>
      </c>
      <c r="G52" s="39" t="s">
        <v>62</v>
      </c>
      <c r="H52" s="39" t="s">
        <v>24</v>
      </c>
      <c r="J52" s="106">
        <v>0</v>
      </c>
      <c r="K52" s="107">
        <v>0</v>
      </c>
      <c r="L52" s="107">
        <v>609.29600000000005</v>
      </c>
      <c r="M52" s="107">
        <v>0</v>
      </c>
      <c r="N52" s="107">
        <v>0</v>
      </c>
      <c r="O52" s="108">
        <v>0</v>
      </c>
      <c r="P52" s="109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51"/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>
        <v>0</v>
      </c>
      <c r="AM52" s="107">
        <v>0</v>
      </c>
      <c r="AN52" s="107">
        <v>0</v>
      </c>
      <c r="AO52" s="107">
        <v>0</v>
      </c>
      <c r="AP52" s="107">
        <v>0</v>
      </c>
      <c r="AQ52" s="107">
        <v>0</v>
      </c>
      <c r="AR52" s="107">
        <v>0</v>
      </c>
      <c r="AS52" s="107">
        <v>609.29600000000005</v>
      </c>
      <c r="AT52" s="107">
        <v>0</v>
      </c>
      <c r="AU52" s="107">
        <v>0</v>
      </c>
      <c r="AV52" s="107">
        <v>0</v>
      </c>
      <c r="AW52" s="107">
        <v>0</v>
      </c>
      <c r="AX52" s="107">
        <v>0</v>
      </c>
      <c r="AY52" s="107">
        <v>0</v>
      </c>
    </row>
    <row r="53" spans="1:52" s="13" customFormat="1" ht="12.75" customHeight="1" x14ac:dyDescent="0.2">
      <c r="A53" s="258" t="s">
        <v>201</v>
      </c>
      <c r="B53" s="258"/>
      <c r="C53" s="152"/>
      <c r="D53" s="114" t="s">
        <v>55</v>
      </c>
      <c r="E53" s="144">
        <v>7</v>
      </c>
      <c r="F53" s="153">
        <v>1272.72</v>
      </c>
      <c r="G53" s="146"/>
      <c r="H53" s="114"/>
      <c r="J53" s="118"/>
      <c r="K53" s="147"/>
      <c r="L53" s="119"/>
      <c r="M53" s="119"/>
      <c r="N53" s="119"/>
      <c r="O53" s="120"/>
      <c r="P53" s="121"/>
      <c r="Q53" s="119"/>
      <c r="R53" s="119"/>
      <c r="S53" s="119"/>
      <c r="T53" s="119"/>
      <c r="U53" s="120"/>
      <c r="V53" s="122">
        <v>1272.72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  <c r="AK53" s="107">
        <v>0</v>
      </c>
      <c r="AL53" s="107">
        <v>0</v>
      </c>
      <c r="AM53" s="107">
        <v>0</v>
      </c>
      <c r="AN53" s="107">
        <v>0</v>
      </c>
      <c r="AO53" s="107">
        <v>0</v>
      </c>
      <c r="AP53" s="107">
        <v>0</v>
      </c>
      <c r="AQ53" s="107">
        <v>0</v>
      </c>
      <c r="AR53" s="107">
        <v>0</v>
      </c>
      <c r="AS53" s="107">
        <v>0</v>
      </c>
      <c r="AT53" s="107">
        <v>0</v>
      </c>
      <c r="AU53" s="107">
        <v>0</v>
      </c>
      <c r="AV53" s="107">
        <v>0</v>
      </c>
      <c r="AW53" s="107">
        <v>0</v>
      </c>
      <c r="AX53" s="107">
        <v>0</v>
      </c>
      <c r="AY53" s="107">
        <v>0</v>
      </c>
      <c r="AZ53" s="123"/>
    </row>
    <row r="54" spans="1:52" s="13" customFormat="1" ht="12.75" customHeight="1" outlineLevel="1" x14ac:dyDescent="0.2">
      <c r="A54" s="138">
        <v>4</v>
      </c>
      <c r="B54" s="254" t="s">
        <v>202</v>
      </c>
      <c r="C54" s="254"/>
      <c r="D54" s="254"/>
      <c r="E54" s="254"/>
      <c r="F54" s="254"/>
      <c r="G54" s="254"/>
      <c r="H54" s="254"/>
      <c r="J54" s="131"/>
      <c r="K54" s="132"/>
      <c r="L54" s="132"/>
      <c r="M54" s="132"/>
      <c r="N54" s="132"/>
      <c r="O54" s="133"/>
      <c r="P54" s="134"/>
      <c r="Q54" s="132"/>
      <c r="R54" s="132"/>
      <c r="S54" s="132"/>
      <c r="T54" s="132"/>
      <c r="U54" s="133"/>
      <c r="V54" s="102"/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>
        <v>0</v>
      </c>
      <c r="AM54" s="107">
        <v>0</v>
      </c>
      <c r="AN54" s="107">
        <v>0</v>
      </c>
      <c r="AO54" s="107">
        <v>0</v>
      </c>
      <c r="AP54" s="107">
        <v>0</v>
      </c>
      <c r="AQ54" s="107">
        <v>0</v>
      </c>
      <c r="AR54" s="107">
        <v>0</v>
      </c>
      <c r="AS54" s="107">
        <v>0</v>
      </c>
      <c r="AT54" s="107">
        <v>0</v>
      </c>
      <c r="AU54" s="107">
        <v>0</v>
      </c>
      <c r="AV54" s="107">
        <v>0</v>
      </c>
      <c r="AW54" s="107">
        <v>0</v>
      </c>
      <c r="AX54" s="107">
        <v>0</v>
      </c>
      <c r="AY54" s="107">
        <v>0</v>
      </c>
    </row>
    <row r="55" spans="1:52" outlineLevel="1" x14ac:dyDescent="0.25">
      <c r="A55" s="126">
        <v>1</v>
      </c>
      <c r="B55" s="154" t="s">
        <v>140</v>
      </c>
      <c r="C55" s="139" t="s">
        <v>203</v>
      </c>
      <c r="D55" s="126" t="s">
        <v>22</v>
      </c>
      <c r="E55" s="126">
        <v>93</v>
      </c>
      <c r="F55" s="126">
        <v>251.02099999999999</v>
      </c>
      <c r="G55" s="126" t="s">
        <v>92</v>
      </c>
      <c r="H55" s="126" t="s">
        <v>24</v>
      </c>
      <c r="I55" s="13"/>
      <c r="J55" s="106">
        <v>0</v>
      </c>
      <c r="K55" s="107">
        <v>0</v>
      </c>
      <c r="L55" s="107">
        <v>0</v>
      </c>
      <c r="M55" s="107">
        <v>0</v>
      </c>
      <c r="N55" s="107">
        <v>0</v>
      </c>
      <c r="O55" s="108">
        <v>0</v>
      </c>
      <c r="P55" s="109">
        <v>0</v>
      </c>
      <c r="Q55" s="107">
        <v>0</v>
      </c>
      <c r="R55" s="107">
        <v>0</v>
      </c>
      <c r="S55" s="107">
        <v>251.02099999999999</v>
      </c>
      <c r="T55" s="107">
        <v>0</v>
      </c>
      <c r="U55" s="107">
        <v>0</v>
      </c>
      <c r="V55" s="127"/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251.02099999999999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  <c r="AS55" s="107">
        <v>0</v>
      </c>
      <c r="AT55" s="107">
        <v>0</v>
      </c>
      <c r="AU55" s="107">
        <v>0</v>
      </c>
      <c r="AV55" s="107">
        <v>0</v>
      </c>
      <c r="AW55" s="107">
        <v>0</v>
      </c>
      <c r="AX55" s="107">
        <v>0</v>
      </c>
      <c r="AY55" s="107">
        <v>0</v>
      </c>
    </row>
    <row r="56" spans="1:52" outlineLevel="1" x14ac:dyDescent="0.25">
      <c r="A56" s="126">
        <v>2</v>
      </c>
      <c r="B56" s="155" t="s">
        <v>141</v>
      </c>
      <c r="C56" s="156" t="s">
        <v>204</v>
      </c>
      <c r="D56" s="126" t="s">
        <v>22</v>
      </c>
      <c r="E56" s="126">
        <v>97</v>
      </c>
      <c r="F56" s="126">
        <v>277.43200000000002</v>
      </c>
      <c r="G56" s="126" t="s">
        <v>35</v>
      </c>
      <c r="H56" s="126" t="s">
        <v>24</v>
      </c>
      <c r="I56" s="13"/>
      <c r="J56" s="106">
        <v>277.43200000000002</v>
      </c>
      <c r="K56" s="107">
        <v>0</v>
      </c>
      <c r="L56" s="107">
        <v>0</v>
      </c>
      <c r="M56" s="107">
        <v>0</v>
      </c>
      <c r="N56" s="107">
        <v>0</v>
      </c>
      <c r="O56" s="108">
        <v>0</v>
      </c>
      <c r="P56" s="109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27"/>
      <c r="Y56" s="107">
        <v>0</v>
      </c>
      <c r="Z56" s="107">
        <v>0</v>
      </c>
      <c r="AA56" s="107">
        <v>0</v>
      </c>
      <c r="AB56" s="107">
        <v>0</v>
      </c>
      <c r="AC56" s="107">
        <v>0</v>
      </c>
      <c r="AD56" s="107">
        <v>0</v>
      </c>
      <c r="AE56" s="107">
        <v>0</v>
      </c>
      <c r="AF56" s="107">
        <v>277.43200000000002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>
        <v>0</v>
      </c>
      <c r="AM56" s="107">
        <v>0</v>
      </c>
      <c r="AN56" s="107">
        <v>0</v>
      </c>
      <c r="AO56" s="107">
        <v>0</v>
      </c>
      <c r="AP56" s="107">
        <v>0</v>
      </c>
      <c r="AQ56" s="107">
        <v>0</v>
      </c>
      <c r="AR56" s="107">
        <v>0</v>
      </c>
      <c r="AS56" s="107">
        <v>0</v>
      </c>
      <c r="AT56" s="107">
        <v>0</v>
      </c>
      <c r="AU56" s="107">
        <v>0</v>
      </c>
      <c r="AV56" s="107">
        <v>0</v>
      </c>
      <c r="AW56" s="107">
        <v>0</v>
      </c>
      <c r="AX56" s="107">
        <v>0</v>
      </c>
      <c r="AY56" s="107">
        <v>0</v>
      </c>
    </row>
    <row r="57" spans="1:52" outlineLevel="1" x14ac:dyDescent="0.25">
      <c r="A57" s="126">
        <v>3</v>
      </c>
      <c r="B57" s="157" t="s">
        <v>142</v>
      </c>
      <c r="C57" s="156" t="s">
        <v>205</v>
      </c>
      <c r="D57" s="126" t="s">
        <v>22</v>
      </c>
      <c r="E57" s="126">
        <v>97</v>
      </c>
      <c r="F57" s="126">
        <v>277.43200000000002</v>
      </c>
      <c r="G57" s="126" t="s">
        <v>65</v>
      </c>
      <c r="H57" s="126" t="s">
        <v>24</v>
      </c>
      <c r="I57" s="13"/>
      <c r="J57" s="106">
        <v>0</v>
      </c>
      <c r="K57" s="107">
        <v>0</v>
      </c>
      <c r="L57" s="107">
        <v>0</v>
      </c>
      <c r="M57" s="107">
        <v>277.43200000000002</v>
      </c>
      <c r="N57" s="107">
        <v>0</v>
      </c>
      <c r="O57" s="108">
        <v>0</v>
      </c>
      <c r="P57" s="109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27"/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277.43200000000002</v>
      </c>
      <c r="AH57" s="107">
        <v>0</v>
      </c>
      <c r="AI57" s="107">
        <v>0</v>
      </c>
      <c r="AJ57" s="107">
        <v>0</v>
      </c>
      <c r="AK57" s="107">
        <v>0</v>
      </c>
      <c r="AL57" s="107">
        <v>0</v>
      </c>
      <c r="AM57" s="107">
        <v>0</v>
      </c>
      <c r="AN57" s="107">
        <v>0</v>
      </c>
      <c r="AO57" s="107">
        <v>0</v>
      </c>
      <c r="AP57" s="107">
        <v>0</v>
      </c>
      <c r="AQ57" s="107">
        <v>0</v>
      </c>
      <c r="AR57" s="107">
        <v>0</v>
      </c>
      <c r="AS57" s="107">
        <v>0</v>
      </c>
      <c r="AT57" s="107">
        <v>0</v>
      </c>
      <c r="AU57" s="107">
        <v>0</v>
      </c>
      <c r="AV57" s="107">
        <v>0</v>
      </c>
      <c r="AW57" s="107">
        <v>0</v>
      </c>
      <c r="AX57" s="107">
        <v>0</v>
      </c>
      <c r="AY57" s="107">
        <v>0</v>
      </c>
    </row>
    <row r="58" spans="1:52" outlineLevel="1" x14ac:dyDescent="0.25">
      <c r="A58" s="126">
        <v>4</v>
      </c>
      <c r="B58" s="158" t="s">
        <v>145</v>
      </c>
      <c r="C58" s="156" t="s">
        <v>206</v>
      </c>
      <c r="D58" s="126" t="s">
        <v>22</v>
      </c>
      <c r="E58" s="126">
        <v>348</v>
      </c>
      <c r="F58" s="126">
        <v>475.90899999999999</v>
      </c>
      <c r="G58" s="126" t="s">
        <v>62</v>
      </c>
      <c r="H58" s="126" t="s">
        <v>24</v>
      </c>
      <c r="I58" s="13"/>
      <c r="J58" s="106">
        <v>0</v>
      </c>
      <c r="K58" s="107">
        <v>0</v>
      </c>
      <c r="L58" s="107">
        <v>475.90899999999999</v>
      </c>
      <c r="M58" s="107">
        <v>0</v>
      </c>
      <c r="N58" s="107">
        <v>0</v>
      </c>
      <c r="O58" s="108">
        <v>0</v>
      </c>
      <c r="P58" s="109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27"/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0</v>
      </c>
      <c r="AF58" s="107">
        <v>0</v>
      </c>
      <c r="AG58" s="107">
        <v>0</v>
      </c>
      <c r="AH58" s="107">
        <v>0</v>
      </c>
      <c r="AI58" s="107">
        <v>0</v>
      </c>
      <c r="AJ58" s="107">
        <v>475.90899999999999</v>
      </c>
      <c r="AK58" s="107">
        <v>0</v>
      </c>
      <c r="AL58" s="107">
        <v>0</v>
      </c>
      <c r="AM58" s="107">
        <v>0</v>
      </c>
      <c r="AN58" s="107">
        <v>0</v>
      </c>
      <c r="AO58" s="107">
        <v>0</v>
      </c>
      <c r="AP58" s="107">
        <v>0</v>
      </c>
      <c r="AQ58" s="107">
        <v>0</v>
      </c>
      <c r="AR58" s="107">
        <v>0</v>
      </c>
      <c r="AS58" s="107">
        <v>0</v>
      </c>
      <c r="AT58" s="107">
        <v>0</v>
      </c>
      <c r="AU58" s="107">
        <v>0</v>
      </c>
      <c r="AV58" s="107">
        <v>0</v>
      </c>
      <c r="AW58" s="107">
        <v>0</v>
      </c>
      <c r="AX58" s="107">
        <v>0</v>
      </c>
      <c r="AY58" s="107">
        <v>0</v>
      </c>
    </row>
    <row r="59" spans="1:52" outlineLevel="1" x14ac:dyDescent="0.25">
      <c r="A59" s="126">
        <v>5</v>
      </c>
      <c r="B59" s="139" t="s">
        <v>146</v>
      </c>
      <c r="C59" s="139" t="s">
        <v>207</v>
      </c>
      <c r="D59" s="126" t="s">
        <v>22</v>
      </c>
      <c r="E59" s="126">
        <v>93</v>
      </c>
      <c r="F59" s="126">
        <v>251.02099999999999</v>
      </c>
      <c r="G59" s="126" t="s">
        <v>92</v>
      </c>
      <c r="H59" s="126" t="s">
        <v>24</v>
      </c>
      <c r="I59" s="13"/>
      <c r="J59" s="106">
        <v>0</v>
      </c>
      <c r="K59" s="107">
        <v>0</v>
      </c>
      <c r="L59" s="107">
        <v>0</v>
      </c>
      <c r="M59" s="107">
        <v>0</v>
      </c>
      <c r="N59" s="107">
        <v>0</v>
      </c>
      <c r="O59" s="108">
        <v>0</v>
      </c>
      <c r="P59" s="109">
        <v>0</v>
      </c>
      <c r="Q59" s="107">
        <v>0</v>
      </c>
      <c r="R59" s="107">
        <v>0</v>
      </c>
      <c r="S59" s="107">
        <v>251.02099999999999</v>
      </c>
      <c r="T59" s="107">
        <v>0</v>
      </c>
      <c r="U59" s="107">
        <v>0</v>
      </c>
      <c r="V59" s="127"/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0</v>
      </c>
      <c r="AF59" s="107">
        <v>0</v>
      </c>
      <c r="AG59" s="107">
        <v>0</v>
      </c>
      <c r="AH59" s="107">
        <v>0</v>
      </c>
      <c r="AI59" s="107">
        <v>0</v>
      </c>
      <c r="AJ59" s="107">
        <v>0</v>
      </c>
      <c r="AK59" s="107">
        <v>251.02099999999999</v>
      </c>
      <c r="AL59" s="107">
        <v>0</v>
      </c>
      <c r="AM59" s="107">
        <v>0</v>
      </c>
      <c r="AN59" s="107">
        <v>0</v>
      </c>
      <c r="AO59" s="107">
        <v>0</v>
      </c>
      <c r="AP59" s="107">
        <v>0</v>
      </c>
      <c r="AQ59" s="107">
        <v>0</v>
      </c>
      <c r="AR59" s="107">
        <v>0</v>
      </c>
      <c r="AS59" s="107">
        <v>0</v>
      </c>
      <c r="AT59" s="107">
        <v>0</v>
      </c>
      <c r="AU59" s="107">
        <v>0</v>
      </c>
      <c r="AV59" s="107">
        <v>0</v>
      </c>
      <c r="AW59" s="107">
        <v>0</v>
      </c>
      <c r="AX59" s="107">
        <v>0</v>
      </c>
      <c r="AY59" s="107">
        <v>0</v>
      </c>
    </row>
    <row r="60" spans="1:52" outlineLevel="1" x14ac:dyDescent="0.25">
      <c r="A60" s="126">
        <v>6</v>
      </c>
      <c r="B60" s="140" t="s">
        <v>146</v>
      </c>
      <c r="C60" s="139" t="s">
        <v>204</v>
      </c>
      <c r="D60" s="126" t="s">
        <v>22</v>
      </c>
      <c r="E60" s="126">
        <v>93</v>
      </c>
      <c r="F60" s="126">
        <v>251.02099999999999</v>
      </c>
      <c r="G60" s="126" t="s">
        <v>92</v>
      </c>
      <c r="H60" s="126" t="s">
        <v>24</v>
      </c>
      <c r="I60" s="13"/>
      <c r="J60" s="106">
        <v>0</v>
      </c>
      <c r="K60" s="107">
        <v>0</v>
      </c>
      <c r="L60" s="107">
        <v>0</v>
      </c>
      <c r="M60" s="107">
        <v>0</v>
      </c>
      <c r="N60" s="107">
        <v>0</v>
      </c>
      <c r="O60" s="108">
        <v>0</v>
      </c>
      <c r="P60" s="109">
        <v>0</v>
      </c>
      <c r="Q60" s="107">
        <v>0</v>
      </c>
      <c r="R60" s="107">
        <v>0</v>
      </c>
      <c r="S60" s="107">
        <v>251.02099999999999</v>
      </c>
      <c r="T60" s="107">
        <v>0</v>
      </c>
      <c r="U60" s="107">
        <v>0</v>
      </c>
      <c r="V60" s="127"/>
      <c r="Y60" s="107">
        <v>0</v>
      </c>
      <c r="Z60" s="107">
        <v>0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  <c r="AK60" s="107">
        <v>251.02099999999999</v>
      </c>
      <c r="AL60" s="107">
        <v>0</v>
      </c>
      <c r="AM60" s="107">
        <v>0</v>
      </c>
      <c r="AN60" s="107">
        <v>0</v>
      </c>
      <c r="AO60" s="107">
        <v>0</v>
      </c>
      <c r="AP60" s="107">
        <v>0</v>
      </c>
      <c r="AQ60" s="107">
        <v>0</v>
      </c>
      <c r="AR60" s="107">
        <v>0</v>
      </c>
      <c r="AS60" s="107">
        <v>0</v>
      </c>
      <c r="AT60" s="107">
        <v>0</v>
      </c>
      <c r="AU60" s="107">
        <v>0</v>
      </c>
      <c r="AV60" s="107">
        <v>0</v>
      </c>
      <c r="AW60" s="107">
        <v>0</v>
      </c>
      <c r="AX60" s="107">
        <v>0</v>
      </c>
      <c r="AY60" s="107">
        <v>0</v>
      </c>
    </row>
    <row r="61" spans="1:52" outlineLevel="1" x14ac:dyDescent="0.25">
      <c r="A61" s="126">
        <v>7</v>
      </c>
      <c r="B61" s="140" t="s">
        <v>156</v>
      </c>
      <c r="C61" s="139" t="s">
        <v>206</v>
      </c>
      <c r="D61" s="126" t="s">
        <v>22</v>
      </c>
      <c r="E61" s="126">
        <v>93</v>
      </c>
      <c r="F61" s="126">
        <v>245.74</v>
      </c>
      <c r="G61" s="126" t="s">
        <v>23</v>
      </c>
      <c r="H61" s="126" t="s">
        <v>24</v>
      </c>
      <c r="I61" s="13"/>
      <c r="J61" s="106">
        <v>0</v>
      </c>
      <c r="K61" s="107">
        <v>0</v>
      </c>
      <c r="L61" s="107">
        <v>0</v>
      </c>
      <c r="M61" s="107">
        <v>0</v>
      </c>
      <c r="N61" s="107">
        <v>245.74</v>
      </c>
      <c r="O61" s="108">
        <v>0</v>
      </c>
      <c r="P61" s="109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27"/>
      <c r="Y61" s="107">
        <v>0</v>
      </c>
      <c r="Z61" s="107">
        <v>0</v>
      </c>
      <c r="AA61" s="107">
        <v>0</v>
      </c>
      <c r="AB61" s="107">
        <v>0</v>
      </c>
      <c r="AC61" s="107">
        <v>0</v>
      </c>
      <c r="AD61" s="107">
        <v>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>
        <v>0</v>
      </c>
      <c r="AM61" s="107">
        <v>0</v>
      </c>
      <c r="AN61" s="107">
        <v>0</v>
      </c>
      <c r="AO61" s="107">
        <v>0</v>
      </c>
      <c r="AP61" s="107">
        <v>0</v>
      </c>
      <c r="AQ61" s="107">
        <v>0</v>
      </c>
      <c r="AR61" s="107">
        <v>0</v>
      </c>
      <c r="AS61" s="107">
        <v>0</v>
      </c>
      <c r="AT61" s="107">
        <v>245.74</v>
      </c>
      <c r="AU61" s="107">
        <v>0</v>
      </c>
      <c r="AV61" s="107">
        <v>0</v>
      </c>
      <c r="AW61" s="107">
        <v>0</v>
      </c>
      <c r="AX61" s="107">
        <v>0</v>
      </c>
      <c r="AY61" s="107">
        <v>0</v>
      </c>
    </row>
    <row r="62" spans="1:52" outlineLevel="1" x14ac:dyDescent="0.25">
      <c r="A62" s="126">
        <v>8</v>
      </c>
      <c r="B62" s="140" t="s">
        <v>157</v>
      </c>
      <c r="C62" s="139" t="s">
        <v>208</v>
      </c>
      <c r="D62" s="126" t="s">
        <v>22</v>
      </c>
      <c r="E62" s="126">
        <v>93</v>
      </c>
      <c r="F62" s="126">
        <v>245.74</v>
      </c>
      <c r="G62" s="126" t="s">
        <v>23</v>
      </c>
      <c r="H62" s="126" t="s">
        <v>24</v>
      </c>
      <c r="I62" s="13"/>
      <c r="J62" s="106">
        <v>0</v>
      </c>
      <c r="K62" s="107">
        <v>0</v>
      </c>
      <c r="L62" s="107">
        <v>0</v>
      </c>
      <c r="M62" s="107">
        <v>0</v>
      </c>
      <c r="N62" s="107">
        <v>245.74</v>
      </c>
      <c r="O62" s="108">
        <v>0</v>
      </c>
      <c r="P62" s="109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27"/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>
        <v>0</v>
      </c>
      <c r="AM62" s="107">
        <v>0</v>
      </c>
      <c r="AN62" s="107">
        <v>0</v>
      </c>
      <c r="AO62" s="107">
        <v>0</v>
      </c>
      <c r="AP62" s="107">
        <v>0</v>
      </c>
      <c r="AQ62" s="107">
        <v>0</v>
      </c>
      <c r="AR62" s="107">
        <v>0</v>
      </c>
      <c r="AS62" s="107">
        <v>0</v>
      </c>
      <c r="AT62" s="107">
        <v>0</v>
      </c>
      <c r="AU62" s="107">
        <v>245.74</v>
      </c>
      <c r="AV62" s="107">
        <v>0</v>
      </c>
      <c r="AW62" s="107">
        <v>0</v>
      </c>
      <c r="AX62" s="107">
        <v>0</v>
      </c>
      <c r="AY62" s="107">
        <v>0</v>
      </c>
    </row>
    <row r="63" spans="1:52" outlineLevel="1" x14ac:dyDescent="0.25">
      <c r="A63" s="126">
        <v>9</v>
      </c>
      <c r="B63" s="141" t="s">
        <v>162</v>
      </c>
      <c r="C63" s="139" t="s">
        <v>205</v>
      </c>
      <c r="D63" s="126" t="s">
        <v>22</v>
      </c>
      <c r="E63" s="126">
        <v>184</v>
      </c>
      <c r="F63" s="126">
        <v>556.21799999999996</v>
      </c>
      <c r="G63" s="126" t="s">
        <v>92</v>
      </c>
      <c r="H63" s="126" t="s">
        <v>24</v>
      </c>
      <c r="I63" s="13"/>
      <c r="J63" s="106">
        <v>0</v>
      </c>
      <c r="K63" s="107">
        <v>0</v>
      </c>
      <c r="L63" s="107">
        <v>0</v>
      </c>
      <c r="M63" s="107">
        <v>0</v>
      </c>
      <c r="N63" s="107">
        <v>0</v>
      </c>
      <c r="O63" s="108">
        <v>0</v>
      </c>
      <c r="P63" s="109">
        <v>0</v>
      </c>
      <c r="Q63" s="107">
        <v>0</v>
      </c>
      <c r="R63" s="107">
        <v>0</v>
      </c>
      <c r="S63" s="107">
        <v>556.21799999999996</v>
      </c>
      <c r="T63" s="107">
        <v>0</v>
      </c>
      <c r="U63" s="107">
        <v>0</v>
      </c>
      <c r="V63" s="127"/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07">
        <v>0</v>
      </c>
      <c r="AG63" s="107">
        <v>0</v>
      </c>
      <c r="AH63" s="107">
        <v>0</v>
      </c>
      <c r="AI63" s="107">
        <v>0</v>
      </c>
      <c r="AJ63" s="107">
        <v>0</v>
      </c>
      <c r="AK63" s="107">
        <v>0</v>
      </c>
      <c r="AL63" s="107">
        <v>0</v>
      </c>
      <c r="AM63" s="107">
        <v>0</v>
      </c>
      <c r="AN63" s="107">
        <v>0</v>
      </c>
      <c r="AO63" s="107">
        <v>0</v>
      </c>
      <c r="AP63" s="107">
        <v>0</v>
      </c>
      <c r="AQ63" s="107">
        <v>0</v>
      </c>
      <c r="AR63" s="107">
        <v>0</v>
      </c>
      <c r="AS63" s="107">
        <v>0</v>
      </c>
      <c r="AT63" s="107">
        <v>0</v>
      </c>
      <c r="AU63" s="107">
        <v>0</v>
      </c>
      <c r="AV63" s="107">
        <v>0</v>
      </c>
      <c r="AW63" s="107">
        <v>0</v>
      </c>
      <c r="AX63" s="107">
        <v>556.21799999999996</v>
      </c>
      <c r="AY63" s="107">
        <v>0</v>
      </c>
    </row>
    <row r="64" spans="1:52" s="13" customFormat="1" ht="12.75" customHeight="1" x14ac:dyDescent="0.2">
      <c r="A64" s="256" t="s">
        <v>209</v>
      </c>
      <c r="B64" s="256"/>
      <c r="C64" s="256"/>
      <c r="D64" s="114" t="s">
        <v>22</v>
      </c>
      <c r="E64" s="159">
        <v>1191</v>
      </c>
      <c r="F64" s="145">
        <v>2831.5339999999997</v>
      </c>
      <c r="G64" s="128"/>
      <c r="H64" s="114"/>
      <c r="J64" s="118"/>
      <c r="K64" s="119"/>
      <c r="L64" s="119"/>
      <c r="M64" s="119"/>
      <c r="N64" s="119"/>
      <c r="O64" s="120"/>
      <c r="P64" s="121"/>
      <c r="Q64" s="119"/>
      <c r="R64" s="119"/>
      <c r="S64" s="119"/>
      <c r="T64" s="119"/>
      <c r="U64" s="120"/>
      <c r="V64" s="160">
        <v>2831.5339999999997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>
        <v>0</v>
      </c>
      <c r="AM64" s="107">
        <v>0</v>
      </c>
      <c r="AN64" s="107">
        <v>0</v>
      </c>
      <c r="AO64" s="107">
        <v>0</v>
      </c>
      <c r="AP64" s="107">
        <v>0</v>
      </c>
      <c r="AQ64" s="107">
        <v>0</v>
      </c>
      <c r="AR64" s="107">
        <v>0</v>
      </c>
      <c r="AS64" s="107">
        <v>0</v>
      </c>
      <c r="AT64" s="107">
        <v>0</v>
      </c>
      <c r="AU64" s="107">
        <v>0</v>
      </c>
      <c r="AV64" s="107">
        <v>0</v>
      </c>
      <c r="AW64" s="107">
        <v>0</v>
      </c>
      <c r="AX64" s="107">
        <v>0</v>
      </c>
      <c r="AY64" s="107">
        <v>0</v>
      </c>
      <c r="AZ64" s="123"/>
    </row>
    <row r="65" spans="1:52" s="13" customFormat="1" ht="12.75" hidden="1" outlineLevel="1" x14ac:dyDescent="0.2">
      <c r="A65" s="138">
        <v>5</v>
      </c>
      <c r="B65" s="259" t="s">
        <v>210</v>
      </c>
      <c r="C65" s="259"/>
      <c r="D65" s="259"/>
      <c r="E65" s="259"/>
      <c r="F65" s="259"/>
      <c r="G65" s="259"/>
      <c r="H65" s="259"/>
      <c r="J65" s="131"/>
      <c r="K65" s="132"/>
      <c r="L65" s="132"/>
      <c r="M65" s="132"/>
      <c r="N65" s="132"/>
      <c r="O65" s="133"/>
      <c r="P65" s="134"/>
      <c r="Q65" s="132"/>
      <c r="R65" s="132"/>
      <c r="S65" s="132"/>
      <c r="T65" s="132"/>
      <c r="U65" s="133"/>
      <c r="V65" s="102"/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107">
        <v>0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>
        <v>0</v>
      </c>
      <c r="AM65" s="107">
        <v>0</v>
      </c>
      <c r="AN65" s="107">
        <v>0</v>
      </c>
      <c r="AO65" s="107">
        <v>0</v>
      </c>
      <c r="AP65" s="107">
        <v>0</v>
      </c>
      <c r="AQ65" s="107">
        <v>0</v>
      </c>
      <c r="AR65" s="107">
        <v>0</v>
      </c>
      <c r="AS65" s="107">
        <v>0</v>
      </c>
      <c r="AT65" s="107">
        <v>0</v>
      </c>
      <c r="AU65" s="107">
        <v>0</v>
      </c>
      <c r="AV65" s="107">
        <v>0</v>
      </c>
      <c r="AW65" s="107">
        <v>0</v>
      </c>
      <c r="AX65" s="107">
        <v>0</v>
      </c>
      <c r="AY65" s="107">
        <v>0</v>
      </c>
    </row>
    <row r="66" spans="1:52" s="13" customFormat="1" ht="12.75" hidden="1" outlineLevel="1" x14ac:dyDescent="0.2">
      <c r="A66" s="39">
        <v>1</v>
      </c>
      <c r="B66" s="105"/>
      <c r="C66" s="105"/>
      <c r="D66" s="126"/>
      <c r="E66" s="126"/>
      <c r="F66" s="126"/>
      <c r="G66" s="126"/>
      <c r="H66" s="6"/>
      <c r="J66" s="106">
        <v>0</v>
      </c>
      <c r="K66" s="107">
        <v>0</v>
      </c>
      <c r="L66" s="107">
        <v>0</v>
      </c>
      <c r="M66" s="107">
        <v>0</v>
      </c>
      <c r="N66" s="107">
        <v>0</v>
      </c>
      <c r="O66" s="108">
        <v>0</v>
      </c>
      <c r="P66" s="109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27"/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>
        <v>0</v>
      </c>
      <c r="AM66" s="107">
        <v>0</v>
      </c>
      <c r="AN66" s="107">
        <v>0</v>
      </c>
      <c r="AO66" s="107">
        <v>0</v>
      </c>
      <c r="AP66" s="107">
        <v>0</v>
      </c>
      <c r="AQ66" s="107">
        <v>0</v>
      </c>
      <c r="AR66" s="107">
        <v>0</v>
      </c>
      <c r="AS66" s="107">
        <v>0</v>
      </c>
      <c r="AT66" s="107">
        <v>0</v>
      </c>
      <c r="AU66" s="107">
        <v>0</v>
      </c>
      <c r="AV66" s="107">
        <v>0</v>
      </c>
      <c r="AW66" s="107">
        <v>0</v>
      </c>
      <c r="AX66" s="107">
        <v>0</v>
      </c>
      <c r="AY66" s="107">
        <v>0</v>
      </c>
    </row>
    <row r="67" spans="1:52" s="13" customFormat="1" ht="12.75" hidden="1" outlineLevel="1" x14ac:dyDescent="0.2">
      <c r="A67" s="39">
        <v>2</v>
      </c>
      <c r="B67" s="105"/>
      <c r="C67" s="105"/>
      <c r="D67" s="126"/>
      <c r="E67" s="6"/>
      <c r="F67" s="6"/>
      <c r="G67" s="6"/>
      <c r="H67" s="6"/>
      <c r="J67" s="106"/>
      <c r="K67" s="107"/>
      <c r="L67" s="161"/>
      <c r="M67" s="107"/>
      <c r="N67" s="107"/>
      <c r="O67" s="108"/>
      <c r="P67" s="109"/>
      <c r="Q67" s="107"/>
      <c r="R67" s="161"/>
      <c r="S67" s="107"/>
      <c r="T67" s="107"/>
      <c r="U67" s="162"/>
      <c r="V67" s="127"/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>
        <v>0</v>
      </c>
      <c r="AM67" s="107">
        <v>0</v>
      </c>
      <c r="AN67" s="107">
        <v>0</v>
      </c>
      <c r="AO67" s="107">
        <v>0</v>
      </c>
      <c r="AP67" s="107">
        <v>0</v>
      </c>
      <c r="AQ67" s="107">
        <v>0</v>
      </c>
      <c r="AR67" s="107">
        <v>0</v>
      </c>
      <c r="AS67" s="107">
        <v>0</v>
      </c>
      <c r="AT67" s="107">
        <v>0</v>
      </c>
      <c r="AU67" s="107">
        <v>0</v>
      </c>
      <c r="AV67" s="107">
        <v>0</v>
      </c>
      <c r="AW67" s="107">
        <v>0</v>
      </c>
      <c r="AX67" s="107">
        <v>0</v>
      </c>
      <c r="AY67" s="107">
        <v>0</v>
      </c>
    </row>
    <row r="68" spans="1:52" s="13" customFormat="1" ht="12.75" customHeight="1" collapsed="1" x14ac:dyDescent="0.2">
      <c r="A68" s="256" t="s">
        <v>211</v>
      </c>
      <c r="B68" s="256"/>
      <c r="C68" s="256"/>
      <c r="D68" s="114" t="s">
        <v>22</v>
      </c>
      <c r="E68" s="128">
        <v>0</v>
      </c>
      <c r="F68" s="145">
        <v>0</v>
      </c>
      <c r="G68" s="128"/>
      <c r="H68" s="163"/>
      <c r="J68" s="118"/>
      <c r="K68" s="119"/>
      <c r="L68" s="119"/>
      <c r="M68" s="119"/>
      <c r="N68" s="119"/>
      <c r="O68" s="120"/>
      <c r="P68" s="121"/>
      <c r="Q68" s="119"/>
      <c r="R68" s="119"/>
      <c r="S68" s="119"/>
      <c r="T68" s="119"/>
      <c r="U68" s="120"/>
      <c r="V68" s="122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>
        <v>0</v>
      </c>
      <c r="AM68" s="107">
        <v>0</v>
      </c>
      <c r="AN68" s="107">
        <v>0</v>
      </c>
      <c r="AO68" s="107">
        <v>0</v>
      </c>
      <c r="AP68" s="107">
        <v>0</v>
      </c>
      <c r="AQ68" s="107">
        <v>0</v>
      </c>
      <c r="AR68" s="107">
        <v>0</v>
      </c>
      <c r="AS68" s="107">
        <v>0</v>
      </c>
      <c r="AT68" s="107">
        <v>0</v>
      </c>
      <c r="AU68" s="107">
        <v>0</v>
      </c>
      <c r="AV68" s="107">
        <v>0</v>
      </c>
      <c r="AW68" s="107">
        <v>0</v>
      </c>
      <c r="AX68" s="107">
        <v>0</v>
      </c>
      <c r="AY68" s="107">
        <v>0</v>
      </c>
    </row>
    <row r="69" spans="1:52" s="13" customFormat="1" ht="12.75" customHeight="1" outlineLevel="1" x14ac:dyDescent="0.2">
      <c r="A69" s="138">
        <v>6</v>
      </c>
      <c r="B69" s="254" t="s">
        <v>212</v>
      </c>
      <c r="C69" s="254"/>
      <c r="D69" s="254"/>
      <c r="E69" s="254"/>
      <c r="F69" s="254"/>
      <c r="G69" s="254"/>
      <c r="H69" s="254"/>
      <c r="J69" s="164"/>
      <c r="K69" s="132"/>
      <c r="L69" s="132"/>
      <c r="M69" s="132"/>
      <c r="N69" s="132"/>
      <c r="O69" s="133"/>
      <c r="P69" s="134"/>
      <c r="Q69" s="132"/>
      <c r="R69" s="132"/>
      <c r="S69" s="132"/>
      <c r="T69" s="132"/>
      <c r="U69" s="133"/>
      <c r="V69" s="102"/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0</v>
      </c>
      <c r="AE69" s="107">
        <v>0</v>
      </c>
      <c r="AF69" s="107">
        <v>0</v>
      </c>
      <c r="AG69" s="107">
        <v>0</v>
      </c>
      <c r="AH69" s="107">
        <v>0</v>
      </c>
      <c r="AI69" s="107">
        <v>0</v>
      </c>
      <c r="AJ69" s="107">
        <v>0</v>
      </c>
      <c r="AK69" s="107">
        <v>0</v>
      </c>
      <c r="AL69" s="107">
        <v>0</v>
      </c>
      <c r="AM69" s="107">
        <v>0</v>
      </c>
      <c r="AN69" s="107">
        <v>0</v>
      </c>
      <c r="AO69" s="107">
        <v>0</v>
      </c>
      <c r="AP69" s="107">
        <v>0</v>
      </c>
      <c r="AQ69" s="107">
        <v>0</v>
      </c>
      <c r="AR69" s="107">
        <v>0</v>
      </c>
      <c r="AS69" s="107">
        <v>0</v>
      </c>
      <c r="AT69" s="107">
        <v>0</v>
      </c>
      <c r="AU69" s="107">
        <v>0</v>
      </c>
      <c r="AV69" s="107">
        <v>0</v>
      </c>
      <c r="AW69" s="107">
        <v>0</v>
      </c>
      <c r="AX69" s="107">
        <v>0</v>
      </c>
      <c r="AY69" s="107">
        <v>0</v>
      </c>
    </row>
    <row r="70" spans="1:52" outlineLevel="1" x14ac:dyDescent="0.25">
      <c r="A70" s="126">
        <v>1</v>
      </c>
      <c r="B70" s="141" t="s">
        <v>135</v>
      </c>
      <c r="C70" s="125" t="s">
        <v>213</v>
      </c>
      <c r="D70" s="126" t="s">
        <v>22</v>
      </c>
      <c r="E70" s="126">
        <v>6</v>
      </c>
      <c r="F70" s="126">
        <v>45.707000000000001</v>
      </c>
      <c r="G70" s="126" t="s">
        <v>53</v>
      </c>
      <c r="H70" s="126" t="s">
        <v>24</v>
      </c>
      <c r="I70" s="13"/>
      <c r="J70" s="106">
        <v>0</v>
      </c>
      <c r="K70" s="107">
        <v>0</v>
      </c>
      <c r="L70" s="107">
        <v>0</v>
      </c>
      <c r="M70" s="107">
        <v>0</v>
      </c>
      <c r="N70" s="107">
        <v>0</v>
      </c>
      <c r="O70" s="108">
        <v>0</v>
      </c>
      <c r="P70" s="109">
        <v>0</v>
      </c>
      <c r="Q70" s="107">
        <v>0</v>
      </c>
      <c r="R70" s="107">
        <v>0</v>
      </c>
      <c r="S70" s="107">
        <v>0</v>
      </c>
      <c r="T70" s="107">
        <v>45.707000000000001</v>
      </c>
      <c r="U70" s="107">
        <v>0</v>
      </c>
      <c r="V70" s="127"/>
      <c r="Y70" s="107">
        <v>0</v>
      </c>
      <c r="Z70" s="107">
        <v>45.707000000000001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>
        <v>0</v>
      </c>
      <c r="AM70" s="107">
        <v>0</v>
      </c>
      <c r="AN70" s="107">
        <v>0</v>
      </c>
      <c r="AO70" s="107">
        <v>0</v>
      </c>
      <c r="AP70" s="107">
        <v>0</v>
      </c>
      <c r="AQ70" s="107">
        <v>0</v>
      </c>
      <c r="AR70" s="107">
        <v>0</v>
      </c>
      <c r="AS70" s="107">
        <v>0</v>
      </c>
      <c r="AT70" s="107">
        <v>0</v>
      </c>
      <c r="AU70" s="107">
        <v>0</v>
      </c>
      <c r="AV70" s="107">
        <v>0</v>
      </c>
      <c r="AW70" s="107">
        <v>0</v>
      </c>
      <c r="AX70" s="107">
        <v>0</v>
      </c>
      <c r="AY70" s="107">
        <v>0</v>
      </c>
    </row>
    <row r="71" spans="1:52" outlineLevel="1" x14ac:dyDescent="0.25">
      <c r="A71" s="126">
        <v>2</v>
      </c>
      <c r="B71" s="141" t="s">
        <v>138</v>
      </c>
      <c r="C71" s="125" t="s">
        <v>214</v>
      </c>
      <c r="D71" s="126" t="s">
        <v>22</v>
      </c>
      <c r="E71" s="126">
        <v>15</v>
      </c>
      <c r="F71" s="126">
        <v>98.759</v>
      </c>
      <c r="G71" s="126" t="s">
        <v>38</v>
      </c>
      <c r="H71" s="126" t="s">
        <v>24</v>
      </c>
      <c r="I71" s="13"/>
      <c r="J71" s="106">
        <v>0</v>
      </c>
      <c r="K71" s="107">
        <v>0</v>
      </c>
      <c r="L71" s="107">
        <v>0</v>
      </c>
      <c r="M71" s="107">
        <v>0</v>
      </c>
      <c r="N71" s="107">
        <v>0</v>
      </c>
      <c r="O71" s="108">
        <v>98.759</v>
      </c>
      <c r="P71" s="109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27"/>
      <c r="Y71" s="107">
        <v>0</v>
      </c>
      <c r="Z71" s="107">
        <v>0</v>
      </c>
      <c r="AA71" s="107">
        <v>0</v>
      </c>
      <c r="AB71" s="107">
        <v>0</v>
      </c>
      <c r="AC71" s="107">
        <v>98.759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>
        <v>0</v>
      </c>
      <c r="AM71" s="107">
        <v>0</v>
      </c>
      <c r="AN71" s="107">
        <v>0</v>
      </c>
      <c r="AO71" s="107">
        <v>0</v>
      </c>
      <c r="AP71" s="107">
        <v>0</v>
      </c>
      <c r="AQ71" s="107">
        <v>0</v>
      </c>
      <c r="AR71" s="107">
        <v>0</v>
      </c>
      <c r="AS71" s="107">
        <v>0</v>
      </c>
      <c r="AT71" s="107">
        <v>0</v>
      </c>
      <c r="AU71" s="107">
        <v>0</v>
      </c>
      <c r="AV71" s="107">
        <v>0</v>
      </c>
      <c r="AW71" s="107">
        <v>0</v>
      </c>
      <c r="AX71" s="107">
        <v>0</v>
      </c>
      <c r="AY71" s="107">
        <v>0</v>
      </c>
    </row>
    <row r="72" spans="1:52" outlineLevel="1" x14ac:dyDescent="0.25">
      <c r="A72" s="126">
        <v>3</v>
      </c>
      <c r="B72" s="141" t="s">
        <v>156</v>
      </c>
      <c r="C72" s="124" t="s">
        <v>215</v>
      </c>
      <c r="D72" s="126" t="s">
        <v>22</v>
      </c>
      <c r="E72" s="126">
        <v>42</v>
      </c>
      <c r="F72" s="126">
        <v>353.33199999999999</v>
      </c>
      <c r="G72" s="126" t="s">
        <v>38</v>
      </c>
      <c r="H72" s="126" t="s">
        <v>24</v>
      </c>
      <c r="I72" s="13"/>
      <c r="J72" s="106">
        <v>0</v>
      </c>
      <c r="K72" s="107">
        <v>0</v>
      </c>
      <c r="L72" s="107">
        <v>0</v>
      </c>
      <c r="M72" s="107">
        <v>0</v>
      </c>
      <c r="N72" s="107">
        <v>0</v>
      </c>
      <c r="O72" s="108">
        <v>353.33199999999999</v>
      </c>
      <c r="P72" s="109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27"/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>
        <v>0</v>
      </c>
      <c r="AM72" s="107">
        <v>0</v>
      </c>
      <c r="AN72" s="107">
        <v>0</v>
      </c>
      <c r="AO72" s="107">
        <v>0</v>
      </c>
      <c r="AP72" s="107">
        <v>0</v>
      </c>
      <c r="AQ72" s="107">
        <v>0</v>
      </c>
      <c r="AR72" s="107">
        <v>0</v>
      </c>
      <c r="AS72" s="107">
        <v>0</v>
      </c>
      <c r="AT72" s="107">
        <v>353.33199999999999</v>
      </c>
      <c r="AU72" s="107">
        <v>0</v>
      </c>
      <c r="AV72" s="107">
        <v>0</v>
      </c>
      <c r="AW72" s="107">
        <v>0</v>
      </c>
      <c r="AX72" s="107">
        <v>0</v>
      </c>
      <c r="AY72" s="107">
        <v>0</v>
      </c>
    </row>
    <row r="73" spans="1:52" outlineLevel="1" x14ac:dyDescent="0.25">
      <c r="A73" s="126">
        <v>4</v>
      </c>
      <c r="B73" s="141" t="s">
        <v>162</v>
      </c>
      <c r="C73" s="124" t="s">
        <v>216</v>
      </c>
      <c r="D73" s="126" t="s">
        <v>22</v>
      </c>
      <c r="E73" s="126">
        <v>10</v>
      </c>
      <c r="F73" s="126">
        <v>73.858000000000004</v>
      </c>
      <c r="G73" s="126" t="s">
        <v>28</v>
      </c>
      <c r="H73" s="126" t="s">
        <v>24</v>
      </c>
      <c r="I73" s="13"/>
      <c r="J73" s="106">
        <v>0</v>
      </c>
      <c r="K73" s="107">
        <v>0</v>
      </c>
      <c r="L73" s="107">
        <v>0</v>
      </c>
      <c r="M73" s="107">
        <v>0</v>
      </c>
      <c r="N73" s="107">
        <v>0</v>
      </c>
      <c r="O73" s="108">
        <v>0</v>
      </c>
      <c r="P73" s="109">
        <v>0</v>
      </c>
      <c r="Q73" s="107">
        <v>0</v>
      </c>
      <c r="R73" s="107">
        <v>73.858000000000004</v>
      </c>
      <c r="S73" s="107">
        <v>0</v>
      </c>
      <c r="T73" s="107">
        <v>0</v>
      </c>
      <c r="U73" s="107">
        <v>0</v>
      </c>
      <c r="V73" s="127"/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0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>
        <v>0</v>
      </c>
      <c r="AM73" s="107">
        <v>0</v>
      </c>
      <c r="AN73" s="107">
        <v>0</v>
      </c>
      <c r="AO73" s="107">
        <v>0</v>
      </c>
      <c r="AP73" s="107">
        <v>0</v>
      </c>
      <c r="AQ73" s="107">
        <v>0</v>
      </c>
      <c r="AR73" s="107">
        <v>0</v>
      </c>
      <c r="AS73" s="107">
        <v>0</v>
      </c>
      <c r="AT73" s="107">
        <v>0</v>
      </c>
      <c r="AU73" s="107">
        <v>0</v>
      </c>
      <c r="AV73" s="107">
        <v>0</v>
      </c>
      <c r="AW73" s="107">
        <v>0</v>
      </c>
      <c r="AX73" s="107">
        <v>73.858000000000004</v>
      </c>
      <c r="AY73" s="107">
        <v>0</v>
      </c>
    </row>
    <row r="74" spans="1:52" s="170" customFormat="1" ht="12.75" customHeight="1" x14ac:dyDescent="0.2">
      <c r="A74" s="256" t="s">
        <v>217</v>
      </c>
      <c r="B74" s="256"/>
      <c r="C74" s="256"/>
      <c r="D74" s="114" t="s">
        <v>22</v>
      </c>
      <c r="E74" s="159">
        <v>73</v>
      </c>
      <c r="F74" s="145">
        <v>571.65599999999995</v>
      </c>
      <c r="G74" s="128"/>
      <c r="H74" s="117"/>
      <c r="I74" s="13"/>
      <c r="J74" s="165"/>
      <c r="K74" s="166"/>
      <c r="L74" s="166"/>
      <c r="M74" s="166"/>
      <c r="N74" s="166"/>
      <c r="O74" s="167"/>
      <c r="P74" s="168"/>
      <c r="Q74" s="166"/>
      <c r="R74" s="166"/>
      <c r="S74" s="166"/>
      <c r="T74" s="166"/>
      <c r="U74" s="167"/>
      <c r="V74" s="169">
        <v>571.65599999999995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0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>
        <v>0</v>
      </c>
      <c r="AM74" s="107">
        <v>0</v>
      </c>
      <c r="AN74" s="107">
        <v>0</v>
      </c>
      <c r="AO74" s="107">
        <v>0</v>
      </c>
      <c r="AP74" s="107">
        <v>0</v>
      </c>
      <c r="AQ74" s="107">
        <v>0</v>
      </c>
      <c r="AR74" s="107">
        <v>0</v>
      </c>
      <c r="AS74" s="107">
        <v>0</v>
      </c>
      <c r="AT74" s="107">
        <v>0</v>
      </c>
      <c r="AU74" s="107">
        <v>0</v>
      </c>
      <c r="AV74" s="107">
        <v>0</v>
      </c>
      <c r="AW74" s="107">
        <v>0</v>
      </c>
      <c r="AX74" s="107">
        <v>0</v>
      </c>
      <c r="AY74" s="107">
        <v>0</v>
      </c>
      <c r="AZ74" s="123"/>
    </row>
    <row r="75" spans="1:52" s="170" customFormat="1" ht="12.75" hidden="1" outlineLevel="1" x14ac:dyDescent="0.2">
      <c r="A75" s="138">
        <v>9</v>
      </c>
      <c r="B75" s="259" t="s">
        <v>218</v>
      </c>
      <c r="C75" s="259"/>
      <c r="D75" s="259"/>
      <c r="E75" s="259"/>
      <c r="F75" s="259"/>
      <c r="G75" s="259"/>
      <c r="H75" s="259"/>
      <c r="I75" s="13"/>
      <c r="J75" s="171"/>
      <c r="K75" s="172"/>
      <c r="L75" s="172"/>
      <c r="M75" s="172"/>
      <c r="N75" s="172"/>
      <c r="O75" s="173"/>
      <c r="P75" s="174"/>
      <c r="Q75" s="172"/>
      <c r="R75" s="172"/>
      <c r="S75" s="172"/>
      <c r="T75" s="172"/>
      <c r="U75" s="173"/>
      <c r="V75" s="175"/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0</v>
      </c>
      <c r="AF75" s="107">
        <v>0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>
        <v>0</v>
      </c>
      <c r="AM75" s="107">
        <v>0</v>
      </c>
      <c r="AN75" s="107">
        <v>0</v>
      </c>
      <c r="AO75" s="107">
        <v>0</v>
      </c>
      <c r="AP75" s="107">
        <v>0</v>
      </c>
      <c r="AQ75" s="107">
        <v>0</v>
      </c>
      <c r="AR75" s="107">
        <v>0</v>
      </c>
      <c r="AS75" s="107">
        <v>0</v>
      </c>
      <c r="AT75" s="107">
        <v>0</v>
      </c>
      <c r="AU75" s="107">
        <v>0</v>
      </c>
      <c r="AV75" s="107">
        <v>0</v>
      </c>
      <c r="AW75" s="107">
        <v>0</v>
      </c>
      <c r="AX75" s="107">
        <v>0</v>
      </c>
      <c r="AY75" s="107">
        <v>0</v>
      </c>
    </row>
    <row r="76" spans="1:52" s="170" customFormat="1" ht="12.75" hidden="1" outlineLevel="1" x14ac:dyDescent="0.2">
      <c r="A76" s="4">
        <v>1</v>
      </c>
      <c r="B76" s="176"/>
      <c r="C76" s="177"/>
      <c r="D76" s="126"/>
      <c r="E76" s="126"/>
      <c r="F76" s="126"/>
      <c r="G76" s="126"/>
      <c r="H76" s="126"/>
      <c r="I76" s="13"/>
      <c r="J76" s="106">
        <v>0</v>
      </c>
      <c r="K76" s="107">
        <v>0</v>
      </c>
      <c r="L76" s="107">
        <v>0</v>
      </c>
      <c r="M76" s="107">
        <v>0</v>
      </c>
      <c r="N76" s="107">
        <v>0</v>
      </c>
      <c r="O76" s="108">
        <v>0</v>
      </c>
      <c r="P76" s="109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78"/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0</v>
      </c>
      <c r="AF76" s="107">
        <v>0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07">
        <v>0</v>
      </c>
      <c r="AO76" s="107">
        <v>0</v>
      </c>
      <c r="AP76" s="107">
        <v>0</v>
      </c>
      <c r="AQ76" s="107">
        <v>0</v>
      </c>
      <c r="AR76" s="107">
        <v>0</v>
      </c>
      <c r="AS76" s="107">
        <v>0</v>
      </c>
      <c r="AT76" s="107">
        <v>0</v>
      </c>
      <c r="AU76" s="107">
        <v>0</v>
      </c>
      <c r="AV76" s="107">
        <v>0</v>
      </c>
      <c r="AW76" s="107">
        <v>0</v>
      </c>
      <c r="AX76" s="107">
        <v>0</v>
      </c>
      <c r="AY76" s="107">
        <v>0</v>
      </c>
    </row>
    <row r="77" spans="1:52" s="170" customFormat="1" ht="12.75" hidden="1" outlineLevel="1" x14ac:dyDescent="0.2">
      <c r="A77" s="4">
        <v>2</v>
      </c>
      <c r="B77" s="176"/>
      <c r="C77" s="177"/>
      <c r="D77" s="126"/>
      <c r="E77" s="126"/>
      <c r="F77" s="126"/>
      <c r="G77" s="126"/>
      <c r="H77" s="126"/>
      <c r="I77" s="13"/>
      <c r="J77" s="106">
        <v>0</v>
      </c>
      <c r="K77" s="107">
        <v>0</v>
      </c>
      <c r="L77" s="107">
        <v>0</v>
      </c>
      <c r="M77" s="107">
        <v>0</v>
      </c>
      <c r="N77" s="107">
        <v>0</v>
      </c>
      <c r="O77" s="108">
        <v>0</v>
      </c>
      <c r="P77" s="109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78"/>
      <c r="Y77" s="107">
        <v>0</v>
      </c>
      <c r="Z77" s="107">
        <v>0</v>
      </c>
      <c r="AA77" s="107">
        <v>0</v>
      </c>
      <c r="AB77" s="107">
        <v>0</v>
      </c>
      <c r="AC77" s="107">
        <v>0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>
        <v>0</v>
      </c>
      <c r="AM77" s="107">
        <v>0</v>
      </c>
      <c r="AN77" s="107">
        <v>0</v>
      </c>
      <c r="AO77" s="107">
        <v>0</v>
      </c>
      <c r="AP77" s="107">
        <v>0</v>
      </c>
      <c r="AQ77" s="107">
        <v>0</v>
      </c>
      <c r="AR77" s="107">
        <v>0</v>
      </c>
      <c r="AS77" s="107">
        <v>0</v>
      </c>
      <c r="AT77" s="107">
        <v>0</v>
      </c>
      <c r="AU77" s="107">
        <v>0</v>
      </c>
      <c r="AV77" s="107">
        <v>0</v>
      </c>
      <c r="AW77" s="107">
        <v>0</v>
      </c>
      <c r="AX77" s="107">
        <v>0</v>
      </c>
      <c r="AY77" s="107">
        <v>0</v>
      </c>
    </row>
    <row r="78" spans="1:52" s="170" customFormat="1" ht="12.75" customHeight="1" collapsed="1" x14ac:dyDescent="0.2">
      <c r="A78" s="256" t="s">
        <v>219</v>
      </c>
      <c r="B78" s="256"/>
      <c r="C78" s="256"/>
      <c r="D78" s="114" t="s">
        <v>22</v>
      </c>
      <c r="E78" s="159">
        <v>0</v>
      </c>
      <c r="F78" s="145">
        <v>0</v>
      </c>
      <c r="G78" s="128"/>
      <c r="H78" s="163"/>
      <c r="I78" s="13"/>
      <c r="J78" s="165"/>
      <c r="K78" s="166"/>
      <c r="L78" s="166"/>
      <c r="M78" s="166"/>
      <c r="N78" s="166"/>
      <c r="O78" s="167"/>
      <c r="P78" s="168"/>
      <c r="Q78" s="166"/>
      <c r="R78" s="166"/>
      <c r="S78" s="166"/>
      <c r="T78" s="166"/>
      <c r="U78" s="167"/>
      <c r="V78" s="179">
        <v>0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0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>
        <v>0</v>
      </c>
      <c r="AM78" s="107">
        <v>0</v>
      </c>
      <c r="AN78" s="107">
        <v>0</v>
      </c>
      <c r="AO78" s="107">
        <v>0</v>
      </c>
      <c r="AP78" s="107">
        <v>0</v>
      </c>
      <c r="AQ78" s="107">
        <v>0</v>
      </c>
      <c r="AR78" s="107">
        <v>0</v>
      </c>
      <c r="AS78" s="107">
        <v>0</v>
      </c>
      <c r="AT78" s="107">
        <v>0</v>
      </c>
      <c r="AU78" s="107">
        <v>0</v>
      </c>
      <c r="AV78" s="107">
        <v>0</v>
      </c>
      <c r="AW78" s="107">
        <v>0</v>
      </c>
      <c r="AX78" s="107">
        <v>0</v>
      </c>
      <c r="AY78" s="107">
        <v>0</v>
      </c>
    </row>
    <row r="79" spans="1:52" s="13" customFormat="1" ht="12.75" customHeight="1" outlineLevel="1" x14ac:dyDescent="0.2">
      <c r="A79" s="138">
        <v>10</v>
      </c>
      <c r="B79" s="254" t="s">
        <v>220</v>
      </c>
      <c r="C79" s="254"/>
      <c r="D79" s="254"/>
      <c r="E79" s="254"/>
      <c r="F79" s="254"/>
      <c r="G79" s="254"/>
      <c r="H79" s="254"/>
      <c r="J79" s="131"/>
      <c r="K79" s="132"/>
      <c r="L79" s="132"/>
      <c r="M79" s="132"/>
      <c r="N79" s="132"/>
      <c r="O79" s="133"/>
      <c r="P79" s="134"/>
      <c r="Q79" s="132"/>
      <c r="R79" s="132"/>
      <c r="S79" s="132"/>
      <c r="T79" s="132"/>
      <c r="U79" s="133"/>
      <c r="V79" s="102"/>
      <c r="Y79" s="107">
        <v>0</v>
      </c>
      <c r="Z79" s="107">
        <v>0</v>
      </c>
      <c r="AA79" s="107">
        <v>0</v>
      </c>
      <c r="AB79" s="107">
        <v>0</v>
      </c>
      <c r="AC79" s="107">
        <v>0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>
        <v>0</v>
      </c>
      <c r="AM79" s="107">
        <v>0</v>
      </c>
      <c r="AN79" s="107">
        <v>0</v>
      </c>
      <c r="AO79" s="107">
        <v>0</v>
      </c>
      <c r="AP79" s="107">
        <v>0</v>
      </c>
      <c r="AQ79" s="107">
        <v>0</v>
      </c>
      <c r="AR79" s="107">
        <v>0</v>
      </c>
      <c r="AS79" s="107">
        <v>0</v>
      </c>
      <c r="AT79" s="107">
        <v>0</v>
      </c>
      <c r="AU79" s="107">
        <v>0</v>
      </c>
      <c r="AV79" s="107">
        <v>0</v>
      </c>
      <c r="AW79" s="107">
        <v>0</v>
      </c>
      <c r="AX79" s="107">
        <v>0</v>
      </c>
      <c r="AY79" s="107">
        <v>0</v>
      </c>
    </row>
    <row r="80" spans="1:52" s="8" customFormat="1" ht="12.75" outlineLevel="1" x14ac:dyDescent="0.2">
      <c r="A80" s="39">
        <v>1</v>
      </c>
      <c r="B80" s="141" t="s">
        <v>135</v>
      </c>
      <c r="C80" s="124"/>
      <c r="D80" s="180" t="s">
        <v>55</v>
      </c>
      <c r="E80" s="180">
        <v>1</v>
      </c>
      <c r="F80" s="180">
        <v>167.28100000000001</v>
      </c>
      <c r="G80" s="180" t="s">
        <v>53</v>
      </c>
      <c r="H80" s="180" t="s">
        <v>24</v>
      </c>
      <c r="I80" s="13"/>
      <c r="J80" s="106">
        <v>0</v>
      </c>
      <c r="K80" s="107">
        <v>0</v>
      </c>
      <c r="L80" s="107">
        <v>0</v>
      </c>
      <c r="M80" s="107">
        <v>0</v>
      </c>
      <c r="N80" s="107">
        <v>0</v>
      </c>
      <c r="O80" s="108">
        <v>0</v>
      </c>
      <c r="P80" s="109">
        <v>0</v>
      </c>
      <c r="Q80" s="107">
        <v>0</v>
      </c>
      <c r="R80" s="107">
        <v>0</v>
      </c>
      <c r="S80" s="107">
        <v>0</v>
      </c>
      <c r="T80" s="107">
        <v>167.28100000000001</v>
      </c>
      <c r="U80" s="107">
        <v>0</v>
      </c>
      <c r="V80" s="110"/>
      <c r="Y80" s="107">
        <v>0</v>
      </c>
      <c r="Z80" s="107">
        <v>167.28100000000001</v>
      </c>
      <c r="AA80" s="107">
        <v>0</v>
      </c>
      <c r="AB80" s="107">
        <v>0</v>
      </c>
      <c r="AC80" s="107">
        <v>0</v>
      </c>
      <c r="AD80" s="107">
        <v>0</v>
      </c>
      <c r="AE80" s="107">
        <v>0</v>
      </c>
      <c r="AF80" s="107">
        <v>0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>
        <v>0</v>
      </c>
      <c r="AM80" s="107">
        <v>0</v>
      </c>
      <c r="AN80" s="107">
        <v>0</v>
      </c>
      <c r="AO80" s="107">
        <v>0</v>
      </c>
      <c r="AP80" s="107">
        <v>0</v>
      </c>
      <c r="AQ80" s="107">
        <v>0</v>
      </c>
      <c r="AR80" s="107">
        <v>0</v>
      </c>
      <c r="AS80" s="107">
        <v>0</v>
      </c>
      <c r="AT80" s="107">
        <v>0</v>
      </c>
      <c r="AU80" s="107">
        <v>0</v>
      </c>
      <c r="AV80" s="107">
        <v>0</v>
      </c>
      <c r="AW80" s="107">
        <v>0</v>
      </c>
      <c r="AX80" s="107">
        <v>0</v>
      </c>
      <c r="AY80" s="107">
        <v>0</v>
      </c>
    </row>
    <row r="81" spans="1:52" s="8" customFormat="1" ht="12.75" outlineLevel="1" x14ac:dyDescent="0.2">
      <c r="A81" s="39">
        <v>2</v>
      </c>
      <c r="B81" s="141" t="s">
        <v>138</v>
      </c>
      <c r="C81" s="124" t="s">
        <v>213</v>
      </c>
      <c r="D81" s="180" t="s">
        <v>55</v>
      </c>
      <c r="E81" s="180">
        <v>1</v>
      </c>
      <c r="F81" s="180">
        <v>195.995</v>
      </c>
      <c r="G81" s="180" t="s">
        <v>38</v>
      </c>
      <c r="H81" s="180" t="s">
        <v>24</v>
      </c>
      <c r="I81" s="13"/>
      <c r="J81" s="106">
        <v>0</v>
      </c>
      <c r="K81" s="107">
        <v>0</v>
      </c>
      <c r="L81" s="107">
        <v>0</v>
      </c>
      <c r="M81" s="107">
        <v>0</v>
      </c>
      <c r="N81" s="107">
        <v>0</v>
      </c>
      <c r="O81" s="108">
        <v>195.995</v>
      </c>
      <c r="P81" s="109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10"/>
      <c r="Y81" s="107">
        <v>0</v>
      </c>
      <c r="Z81" s="107">
        <v>0</v>
      </c>
      <c r="AA81" s="107">
        <v>0</v>
      </c>
      <c r="AB81" s="107">
        <v>0</v>
      </c>
      <c r="AC81" s="107">
        <v>195.995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>
        <v>0</v>
      </c>
      <c r="AM81" s="107">
        <v>0</v>
      </c>
      <c r="AN81" s="107">
        <v>0</v>
      </c>
      <c r="AO81" s="107">
        <v>0</v>
      </c>
      <c r="AP81" s="107">
        <v>0</v>
      </c>
      <c r="AQ81" s="107">
        <v>0</v>
      </c>
      <c r="AR81" s="107">
        <v>0</v>
      </c>
      <c r="AS81" s="107">
        <v>0</v>
      </c>
      <c r="AT81" s="107">
        <v>0</v>
      </c>
      <c r="AU81" s="107">
        <v>0</v>
      </c>
      <c r="AV81" s="107">
        <v>0</v>
      </c>
      <c r="AW81" s="107">
        <v>0</v>
      </c>
      <c r="AX81" s="107">
        <v>0</v>
      </c>
      <c r="AY81" s="107">
        <v>0</v>
      </c>
    </row>
    <row r="82" spans="1:52" s="8" customFormat="1" ht="12.75" outlineLevel="1" x14ac:dyDescent="0.2">
      <c r="A82" s="39">
        <v>3</v>
      </c>
      <c r="B82" s="141" t="s">
        <v>160</v>
      </c>
      <c r="C82" s="141"/>
      <c r="D82" s="180" t="s">
        <v>55</v>
      </c>
      <c r="E82" s="180">
        <v>6</v>
      </c>
      <c r="F82" s="180">
        <v>420.86200000000002</v>
      </c>
      <c r="G82" s="180" t="s">
        <v>174</v>
      </c>
      <c r="H82" s="180" t="s">
        <v>24</v>
      </c>
      <c r="I82" s="13"/>
      <c r="J82" s="106">
        <v>0</v>
      </c>
      <c r="K82" s="107">
        <v>420.86200000000002</v>
      </c>
      <c r="L82" s="107">
        <v>0</v>
      </c>
      <c r="M82" s="107">
        <v>0</v>
      </c>
      <c r="N82" s="107">
        <v>0</v>
      </c>
      <c r="O82" s="108">
        <v>0</v>
      </c>
      <c r="P82" s="109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10"/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>
        <v>0</v>
      </c>
      <c r="AM82" s="107">
        <v>0</v>
      </c>
      <c r="AN82" s="107">
        <v>0</v>
      </c>
      <c r="AO82" s="107">
        <v>0</v>
      </c>
      <c r="AP82" s="107">
        <v>0</v>
      </c>
      <c r="AQ82" s="107">
        <v>0</v>
      </c>
      <c r="AR82" s="107">
        <v>0</v>
      </c>
      <c r="AS82" s="107">
        <v>0</v>
      </c>
      <c r="AT82" s="107">
        <v>0</v>
      </c>
      <c r="AU82" s="107">
        <v>0</v>
      </c>
      <c r="AV82" s="107">
        <v>0</v>
      </c>
      <c r="AW82" s="107">
        <v>420.86200000000002</v>
      </c>
      <c r="AX82" s="107">
        <v>0</v>
      </c>
      <c r="AY82" s="107">
        <v>0</v>
      </c>
    </row>
    <row r="83" spans="1:52" s="8" customFormat="1" ht="12.75" outlineLevel="1" x14ac:dyDescent="0.2">
      <c r="A83" s="39">
        <v>4</v>
      </c>
      <c r="B83" s="141" t="s">
        <v>162</v>
      </c>
      <c r="C83" s="124" t="s">
        <v>221</v>
      </c>
      <c r="D83" s="180" t="s">
        <v>55</v>
      </c>
      <c r="E83" s="180">
        <v>6</v>
      </c>
      <c r="F83" s="180">
        <v>420.86200000000002</v>
      </c>
      <c r="G83" s="180" t="s">
        <v>65</v>
      </c>
      <c r="H83" s="180" t="s">
        <v>24</v>
      </c>
      <c r="I83" s="13"/>
      <c r="J83" s="106">
        <v>0</v>
      </c>
      <c r="K83" s="107">
        <v>0</v>
      </c>
      <c r="L83" s="107">
        <v>0</v>
      </c>
      <c r="M83" s="107">
        <v>420.86200000000002</v>
      </c>
      <c r="N83" s="107">
        <v>0</v>
      </c>
      <c r="O83" s="108">
        <v>0</v>
      </c>
      <c r="P83" s="109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10"/>
      <c r="Y83" s="107">
        <v>0</v>
      </c>
      <c r="Z83" s="107">
        <v>0</v>
      </c>
      <c r="AA83" s="107">
        <v>0</v>
      </c>
      <c r="AB83" s="107">
        <v>0</v>
      </c>
      <c r="AC83" s="107">
        <v>0</v>
      </c>
      <c r="AD83" s="107">
        <v>0</v>
      </c>
      <c r="AE83" s="107">
        <v>0</v>
      </c>
      <c r="AF83" s="107">
        <v>0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>
        <v>0</v>
      </c>
      <c r="AM83" s="107">
        <v>0</v>
      </c>
      <c r="AN83" s="107">
        <v>0</v>
      </c>
      <c r="AO83" s="107">
        <v>0</v>
      </c>
      <c r="AP83" s="107">
        <v>0</v>
      </c>
      <c r="AQ83" s="107">
        <v>0</v>
      </c>
      <c r="AR83" s="107">
        <v>0</v>
      </c>
      <c r="AS83" s="107">
        <v>0</v>
      </c>
      <c r="AT83" s="107">
        <v>0</v>
      </c>
      <c r="AU83" s="107">
        <v>0</v>
      </c>
      <c r="AV83" s="107">
        <v>0</v>
      </c>
      <c r="AW83" s="107">
        <v>0</v>
      </c>
      <c r="AX83" s="107">
        <v>420.86200000000002</v>
      </c>
      <c r="AY83" s="107">
        <v>0</v>
      </c>
    </row>
    <row r="84" spans="1:52" s="170" customFormat="1" ht="12.75" customHeight="1" x14ac:dyDescent="0.2">
      <c r="A84" s="256" t="s">
        <v>222</v>
      </c>
      <c r="B84" s="256"/>
      <c r="C84" s="256"/>
      <c r="D84" s="114" t="s">
        <v>55</v>
      </c>
      <c r="E84" s="128">
        <v>14</v>
      </c>
      <c r="F84" s="145">
        <v>1205</v>
      </c>
      <c r="G84" s="128"/>
      <c r="H84" s="114"/>
      <c r="I84" s="13"/>
      <c r="J84" s="165"/>
      <c r="K84" s="166"/>
      <c r="L84" s="166"/>
      <c r="M84" s="166"/>
      <c r="N84" s="166"/>
      <c r="O84" s="167"/>
      <c r="P84" s="168"/>
      <c r="Q84" s="166"/>
      <c r="R84" s="166"/>
      <c r="S84" s="166"/>
      <c r="T84" s="166"/>
      <c r="U84" s="167"/>
      <c r="V84" s="179">
        <v>1205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107">
        <v>0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0</v>
      </c>
      <c r="AN84" s="107">
        <v>0</v>
      </c>
      <c r="AO84" s="107">
        <v>0</v>
      </c>
      <c r="AP84" s="107">
        <v>0</v>
      </c>
      <c r="AQ84" s="107">
        <v>0</v>
      </c>
      <c r="AR84" s="107">
        <v>0</v>
      </c>
      <c r="AS84" s="107">
        <v>0</v>
      </c>
      <c r="AT84" s="107">
        <v>0</v>
      </c>
      <c r="AU84" s="107">
        <v>0</v>
      </c>
      <c r="AV84" s="107">
        <v>0</v>
      </c>
      <c r="AW84" s="107">
        <v>0</v>
      </c>
      <c r="AX84" s="107">
        <v>0</v>
      </c>
      <c r="AY84" s="107">
        <v>0</v>
      </c>
      <c r="AZ84" s="123"/>
    </row>
    <row r="85" spans="1:52" s="13" customFormat="1" ht="12.75" customHeight="1" outlineLevel="1" x14ac:dyDescent="0.2">
      <c r="A85" s="138">
        <v>11</v>
      </c>
      <c r="B85" s="254" t="s">
        <v>223</v>
      </c>
      <c r="C85" s="254"/>
      <c r="D85" s="254"/>
      <c r="E85" s="254"/>
      <c r="F85" s="254"/>
      <c r="G85" s="254"/>
      <c r="H85" s="254"/>
      <c r="J85" s="131"/>
      <c r="K85" s="132"/>
      <c r="L85" s="132"/>
      <c r="M85" s="132"/>
      <c r="N85" s="132"/>
      <c r="O85" s="133"/>
      <c r="P85" s="134"/>
      <c r="Q85" s="132"/>
      <c r="R85" s="132"/>
      <c r="S85" s="132"/>
      <c r="T85" s="132"/>
      <c r="U85" s="133"/>
      <c r="V85" s="102"/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>
        <v>0</v>
      </c>
      <c r="AM85" s="107">
        <v>0</v>
      </c>
      <c r="AN85" s="107">
        <v>0</v>
      </c>
      <c r="AO85" s="107">
        <v>0</v>
      </c>
      <c r="AP85" s="107">
        <v>0</v>
      </c>
      <c r="AQ85" s="107">
        <v>0</v>
      </c>
      <c r="AR85" s="107">
        <v>0</v>
      </c>
      <c r="AS85" s="107">
        <v>0</v>
      </c>
      <c r="AT85" s="107">
        <v>0</v>
      </c>
      <c r="AU85" s="107">
        <v>0</v>
      </c>
      <c r="AV85" s="107">
        <v>0</v>
      </c>
      <c r="AW85" s="107">
        <v>0</v>
      </c>
      <c r="AX85" s="107">
        <v>0</v>
      </c>
      <c r="AY85" s="107">
        <v>0</v>
      </c>
    </row>
    <row r="86" spans="1:52" s="8" customFormat="1" ht="12.75" outlineLevel="1" x14ac:dyDescent="0.2">
      <c r="A86" s="181">
        <v>1</v>
      </c>
      <c r="B86" s="176" t="s">
        <v>160</v>
      </c>
      <c r="C86" s="139" t="s">
        <v>224</v>
      </c>
      <c r="D86" s="6" t="s">
        <v>55</v>
      </c>
      <c r="E86" s="6">
        <v>6</v>
      </c>
      <c r="F86" s="6">
        <v>507.96600000000001</v>
      </c>
      <c r="G86" s="6" t="s">
        <v>174</v>
      </c>
      <c r="H86" s="6" t="s">
        <v>24</v>
      </c>
      <c r="I86" s="13"/>
      <c r="J86" s="106">
        <v>0</v>
      </c>
      <c r="K86" s="107">
        <v>507.96600000000001</v>
      </c>
      <c r="L86" s="107">
        <v>0</v>
      </c>
      <c r="M86" s="107">
        <v>0</v>
      </c>
      <c r="N86" s="107">
        <v>0</v>
      </c>
      <c r="O86" s="108">
        <v>0</v>
      </c>
      <c r="P86" s="109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10"/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>
        <v>0</v>
      </c>
      <c r="AM86" s="107">
        <v>0</v>
      </c>
      <c r="AN86" s="107">
        <v>0</v>
      </c>
      <c r="AO86" s="107">
        <v>0</v>
      </c>
      <c r="AP86" s="107">
        <v>0</v>
      </c>
      <c r="AQ86" s="107">
        <v>0</v>
      </c>
      <c r="AR86" s="107">
        <v>0</v>
      </c>
      <c r="AS86" s="107">
        <v>0</v>
      </c>
      <c r="AT86" s="107">
        <v>0</v>
      </c>
      <c r="AU86" s="107">
        <v>0</v>
      </c>
      <c r="AV86" s="107">
        <v>0</v>
      </c>
      <c r="AW86" s="107">
        <v>507.96600000000001</v>
      </c>
      <c r="AX86" s="107">
        <v>0</v>
      </c>
      <c r="AY86" s="107">
        <v>0</v>
      </c>
    </row>
    <row r="87" spans="1:52" s="8" customFormat="1" ht="12.75" outlineLevel="1" x14ac:dyDescent="0.2">
      <c r="A87" s="181">
        <v>2</v>
      </c>
      <c r="B87" s="176" t="s">
        <v>162</v>
      </c>
      <c r="C87" s="139" t="s">
        <v>224</v>
      </c>
      <c r="D87" s="180" t="s">
        <v>55</v>
      </c>
      <c r="E87" s="180">
        <v>6</v>
      </c>
      <c r="F87" s="180">
        <v>507.96600000000001</v>
      </c>
      <c r="G87" s="180" t="s">
        <v>65</v>
      </c>
      <c r="H87" s="180" t="s">
        <v>24</v>
      </c>
      <c r="I87" s="13"/>
      <c r="J87" s="106">
        <v>0</v>
      </c>
      <c r="K87" s="107">
        <v>0</v>
      </c>
      <c r="L87" s="107">
        <v>0</v>
      </c>
      <c r="M87" s="107">
        <v>507.96600000000001</v>
      </c>
      <c r="N87" s="107">
        <v>0</v>
      </c>
      <c r="O87" s="108">
        <v>0</v>
      </c>
      <c r="P87" s="109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10"/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107">
        <v>0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>
        <v>0</v>
      </c>
      <c r="AM87" s="107">
        <v>0</v>
      </c>
      <c r="AN87" s="107">
        <v>0</v>
      </c>
      <c r="AO87" s="107">
        <v>0</v>
      </c>
      <c r="AP87" s="107">
        <v>0</v>
      </c>
      <c r="AQ87" s="107">
        <v>0</v>
      </c>
      <c r="AR87" s="107">
        <v>0</v>
      </c>
      <c r="AS87" s="107">
        <v>0</v>
      </c>
      <c r="AT87" s="107">
        <v>0</v>
      </c>
      <c r="AU87" s="107">
        <v>0</v>
      </c>
      <c r="AV87" s="107">
        <v>0</v>
      </c>
      <c r="AW87" s="107">
        <v>0</v>
      </c>
      <c r="AX87" s="107">
        <v>507.96600000000001</v>
      </c>
      <c r="AY87" s="107">
        <v>0</v>
      </c>
    </row>
    <row r="88" spans="1:52" s="170" customFormat="1" ht="12.75" customHeight="1" x14ac:dyDescent="0.2">
      <c r="A88" s="256" t="s">
        <v>225</v>
      </c>
      <c r="B88" s="256"/>
      <c r="C88" s="256"/>
      <c r="D88" s="114" t="s">
        <v>55</v>
      </c>
      <c r="E88" s="128">
        <v>12</v>
      </c>
      <c r="F88" s="145">
        <v>1015.932</v>
      </c>
      <c r="G88" s="128"/>
      <c r="H88" s="114"/>
      <c r="I88" s="13"/>
      <c r="J88" s="165" t="s">
        <v>226</v>
      </c>
      <c r="K88" s="166"/>
      <c r="L88" s="166"/>
      <c r="M88" s="166"/>
      <c r="N88" s="166"/>
      <c r="O88" s="167"/>
      <c r="P88" s="168"/>
      <c r="Q88" s="166"/>
      <c r="R88" s="166"/>
      <c r="S88" s="166"/>
      <c r="T88" s="166"/>
      <c r="U88" s="167"/>
      <c r="V88" s="179">
        <v>1015.932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07">
        <v>0</v>
      </c>
      <c r="AO88" s="107">
        <v>0</v>
      </c>
      <c r="AP88" s="107">
        <v>0</v>
      </c>
      <c r="AQ88" s="107">
        <v>0</v>
      </c>
      <c r="AR88" s="107">
        <v>0</v>
      </c>
      <c r="AS88" s="107">
        <v>0</v>
      </c>
      <c r="AT88" s="107">
        <v>0</v>
      </c>
      <c r="AU88" s="107">
        <v>0</v>
      </c>
      <c r="AV88" s="107">
        <v>0</v>
      </c>
      <c r="AW88" s="107">
        <v>0</v>
      </c>
      <c r="AX88" s="107">
        <v>0</v>
      </c>
      <c r="AY88" s="107">
        <v>0</v>
      </c>
      <c r="AZ88" s="123"/>
    </row>
    <row r="89" spans="1:52" s="13" customFormat="1" ht="12.75" customHeight="1" outlineLevel="1" x14ac:dyDescent="0.2">
      <c r="A89" s="138">
        <v>12</v>
      </c>
      <c r="B89" s="254" t="s">
        <v>227</v>
      </c>
      <c r="C89" s="254"/>
      <c r="D89" s="254"/>
      <c r="E89" s="254"/>
      <c r="F89" s="254"/>
      <c r="G89" s="254"/>
      <c r="H89" s="254"/>
      <c r="J89" s="131"/>
      <c r="K89" s="132"/>
      <c r="L89" s="132"/>
      <c r="M89" s="132"/>
      <c r="N89" s="132"/>
      <c r="O89" s="133"/>
      <c r="P89" s="134"/>
      <c r="Q89" s="132"/>
      <c r="R89" s="132"/>
      <c r="S89" s="132"/>
      <c r="T89" s="132"/>
      <c r="U89" s="133"/>
      <c r="V89" s="102"/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>
        <v>0</v>
      </c>
      <c r="AM89" s="107">
        <v>0</v>
      </c>
      <c r="AN89" s="107">
        <v>0</v>
      </c>
      <c r="AO89" s="107">
        <v>0</v>
      </c>
      <c r="AP89" s="107">
        <v>0</v>
      </c>
      <c r="AQ89" s="107">
        <v>0</v>
      </c>
      <c r="AR89" s="107">
        <v>0</v>
      </c>
      <c r="AS89" s="107">
        <v>0</v>
      </c>
      <c r="AT89" s="107">
        <v>0</v>
      </c>
      <c r="AU89" s="107">
        <v>0</v>
      </c>
      <c r="AV89" s="107">
        <v>0</v>
      </c>
      <c r="AW89" s="107">
        <v>0</v>
      </c>
      <c r="AX89" s="107">
        <v>0</v>
      </c>
      <c r="AY89" s="107">
        <v>0</v>
      </c>
    </row>
    <row r="90" spans="1:52" s="13" customFormat="1" ht="12.75" outlineLevel="1" x14ac:dyDescent="0.2">
      <c r="A90" s="6">
        <v>1</v>
      </c>
      <c r="B90" s="176" t="s">
        <v>140</v>
      </c>
      <c r="C90" s="139" t="s">
        <v>228</v>
      </c>
      <c r="D90" s="6" t="s">
        <v>55</v>
      </c>
      <c r="E90" s="6">
        <v>8</v>
      </c>
      <c r="F90" s="6">
        <v>266.303</v>
      </c>
      <c r="G90" s="6" t="s">
        <v>92</v>
      </c>
      <c r="H90" s="6"/>
      <c r="J90" s="106">
        <v>0</v>
      </c>
      <c r="K90" s="107">
        <v>0</v>
      </c>
      <c r="L90" s="107">
        <v>0</v>
      </c>
      <c r="M90" s="107">
        <v>0</v>
      </c>
      <c r="N90" s="107">
        <v>0</v>
      </c>
      <c r="O90" s="108">
        <v>0</v>
      </c>
      <c r="P90" s="109">
        <v>0</v>
      </c>
      <c r="Q90" s="107">
        <v>0</v>
      </c>
      <c r="R90" s="107">
        <v>0</v>
      </c>
      <c r="S90" s="107">
        <v>266.303</v>
      </c>
      <c r="T90" s="107">
        <v>0</v>
      </c>
      <c r="U90" s="107">
        <v>0</v>
      </c>
      <c r="V90" s="127"/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266.303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>
        <v>0</v>
      </c>
      <c r="AM90" s="107">
        <v>0</v>
      </c>
      <c r="AN90" s="107">
        <v>0</v>
      </c>
      <c r="AO90" s="107">
        <v>0</v>
      </c>
      <c r="AP90" s="107">
        <v>0</v>
      </c>
      <c r="AQ90" s="107">
        <v>0</v>
      </c>
      <c r="AR90" s="107">
        <v>0</v>
      </c>
      <c r="AS90" s="107">
        <v>0</v>
      </c>
      <c r="AT90" s="107">
        <v>0</v>
      </c>
      <c r="AU90" s="107">
        <v>0</v>
      </c>
      <c r="AV90" s="107">
        <v>0</v>
      </c>
      <c r="AW90" s="107">
        <v>0</v>
      </c>
      <c r="AX90" s="107">
        <v>0</v>
      </c>
      <c r="AY90" s="107">
        <v>0</v>
      </c>
    </row>
    <row r="91" spans="1:52" s="13" customFormat="1" ht="12.75" outlineLevel="1" x14ac:dyDescent="0.2">
      <c r="A91" s="6">
        <v>2</v>
      </c>
      <c r="B91" s="176" t="s">
        <v>146</v>
      </c>
      <c r="C91" s="139" t="s">
        <v>229</v>
      </c>
      <c r="D91" s="6" t="s">
        <v>55</v>
      </c>
      <c r="E91" s="6">
        <v>16</v>
      </c>
      <c r="F91" s="6">
        <v>484.18700000000001</v>
      </c>
      <c r="G91" s="6" t="s">
        <v>62</v>
      </c>
      <c r="H91" s="6" t="s">
        <v>24</v>
      </c>
      <c r="J91" s="106">
        <v>0</v>
      </c>
      <c r="K91" s="107">
        <v>0</v>
      </c>
      <c r="L91" s="107">
        <v>484.18700000000001</v>
      </c>
      <c r="M91" s="107">
        <v>0</v>
      </c>
      <c r="N91" s="107">
        <v>0</v>
      </c>
      <c r="O91" s="108">
        <v>0</v>
      </c>
      <c r="P91" s="109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27"/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  <c r="AG91" s="107">
        <v>0</v>
      </c>
      <c r="AH91" s="107">
        <v>0</v>
      </c>
      <c r="AI91" s="107">
        <v>0</v>
      </c>
      <c r="AJ91" s="107">
        <v>0</v>
      </c>
      <c r="AK91" s="107">
        <v>484.18700000000001</v>
      </c>
      <c r="AL91" s="107">
        <v>0</v>
      </c>
      <c r="AM91" s="107">
        <v>0</v>
      </c>
      <c r="AN91" s="107">
        <v>0</v>
      </c>
      <c r="AO91" s="107">
        <v>0</v>
      </c>
      <c r="AP91" s="107">
        <v>0</v>
      </c>
      <c r="AQ91" s="107">
        <v>0</v>
      </c>
      <c r="AR91" s="107">
        <v>0</v>
      </c>
      <c r="AS91" s="107">
        <v>0</v>
      </c>
      <c r="AT91" s="107">
        <v>0</v>
      </c>
      <c r="AU91" s="107">
        <v>0</v>
      </c>
      <c r="AV91" s="107">
        <v>0</v>
      </c>
      <c r="AW91" s="107">
        <v>0</v>
      </c>
      <c r="AX91" s="107">
        <v>0</v>
      </c>
      <c r="AY91" s="107">
        <v>0</v>
      </c>
    </row>
    <row r="92" spans="1:52" s="13" customFormat="1" ht="12.75" outlineLevel="1" x14ac:dyDescent="0.2">
      <c r="A92" s="6">
        <v>3</v>
      </c>
      <c r="B92" s="176" t="s">
        <v>158</v>
      </c>
      <c r="C92" s="139" t="s">
        <v>230</v>
      </c>
      <c r="D92" s="6" t="s">
        <v>55</v>
      </c>
      <c r="E92" s="6">
        <v>8</v>
      </c>
      <c r="F92" s="6">
        <v>266.303</v>
      </c>
      <c r="G92" s="6" t="s">
        <v>92</v>
      </c>
      <c r="H92" s="6"/>
      <c r="J92" s="106">
        <v>0</v>
      </c>
      <c r="K92" s="107">
        <v>0</v>
      </c>
      <c r="L92" s="107">
        <v>0</v>
      </c>
      <c r="M92" s="107">
        <v>0</v>
      </c>
      <c r="N92" s="107">
        <v>0</v>
      </c>
      <c r="O92" s="108">
        <v>0</v>
      </c>
      <c r="P92" s="109">
        <v>0</v>
      </c>
      <c r="Q92" s="107">
        <v>0</v>
      </c>
      <c r="R92" s="107">
        <v>0</v>
      </c>
      <c r="S92" s="107">
        <v>266.303</v>
      </c>
      <c r="T92" s="107">
        <v>0</v>
      </c>
      <c r="U92" s="107">
        <v>0</v>
      </c>
      <c r="V92" s="127"/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>
        <v>0</v>
      </c>
      <c r="AM92" s="107">
        <v>0</v>
      </c>
      <c r="AN92" s="107">
        <v>0</v>
      </c>
      <c r="AO92" s="107">
        <v>0</v>
      </c>
      <c r="AP92" s="107">
        <v>0</v>
      </c>
      <c r="AQ92" s="107">
        <v>0</v>
      </c>
      <c r="AR92" s="107">
        <v>0</v>
      </c>
      <c r="AS92" s="107">
        <v>0</v>
      </c>
      <c r="AT92" s="107">
        <v>0</v>
      </c>
      <c r="AU92" s="107">
        <v>0</v>
      </c>
      <c r="AV92" s="107">
        <v>266.303</v>
      </c>
      <c r="AW92" s="107">
        <v>0</v>
      </c>
      <c r="AX92" s="107">
        <v>0</v>
      </c>
      <c r="AY92" s="107">
        <v>0</v>
      </c>
    </row>
    <row r="93" spans="1:52" s="170" customFormat="1" ht="12.75" customHeight="1" x14ac:dyDescent="0.2">
      <c r="A93" s="256" t="s">
        <v>231</v>
      </c>
      <c r="B93" s="256"/>
      <c r="C93" s="256"/>
      <c r="D93" s="114" t="s">
        <v>55</v>
      </c>
      <c r="E93" s="128">
        <v>32</v>
      </c>
      <c r="F93" s="145">
        <v>1016.793</v>
      </c>
      <c r="G93" s="128"/>
      <c r="H93" s="114"/>
      <c r="I93" s="13"/>
      <c r="J93" s="165"/>
      <c r="K93" s="166"/>
      <c r="L93" s="166"/>
      <c r="M93" s="166"/>
      <c r="N93" s="166"/>
      <c r="O93" s="167"/>
      <c r="P93" s="168"/>
      <c r="Q93" s="166"/>
      <c r="R93" s="166"/>
      <c r="S93" s="166"/>
      <c r="T93" s="166"/>
      <c r="U93" s="167"/>
      <c r="V93" s="179">
        <v>1016.793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0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>
        <v>0</v>
      </c>
      <c r="AM93" s="107">
        <v>0</v>
      </c>
      <c r="AN93" s="107">
        <v>0</v>
      </c>
      <c r="AO93" s="107">
        <v>0</v>
      </c>
      <c r="AP93" s="107">
        <v>0</v>
      </c>
      <c r="AQ93" s="107">
        <v>0</v>
      </c>
      <c r="AR93" s="107">
        <v>0</v>
      </c>
      <c r="AS93" s="107">
        <v>0</v>
      </c>
      <c r="AT93" s="107">
        <v>0</v>
      </c>
      <c r="AU93" s="107">
        <v>0</v>
      </c>
      <c r="AV93" s="107">
        <v>0</v>
      </c>
      <c r="AW93" s="107">
        <v>0</v>
      </c>
      <c r="AX93" s="107">
        <v>0</v>
      </c>
      <c r="AY93" s="107">
        <v>0</v>
      </c>
      <c r="AZ93" s="123"/>
    </row>
    <row r="94" spans="1:52" s="13" customFormat="1" ht="12.75" customHeight="1" outlineLevel="1" x14ac:dyDescent="0.2">
      <c r="A94" s="138">
        <v>18</v>
      </c>
      <c r="B94" s="254" t="s">
        <v>81</v>
      </c>
      <c r="C94" s="254"/>
      <c r="D94" s="254"/>
      <c r="E94" s="254"/>
      <c r="F94" s="254"/>
      <c r="G94" s="254"/>
      <c r="H94" s="254"/>
      <c r="J94" s="131"/>
      <c r="K94" s="132"/>
      <c r="L94" s="132"/>
      <c r="M94" s="132"/>
      <c r="N94" s="132"/>
      <c r="O94" s="133"/>
      <c r="P94" s="134"/>
      <c r="Q94" s="132"/>
      <c r="R94" s="132"/>
      <c r="S94" s="132"/>
      <c r="T94" s="132"/>
      <c r="U94" s="133"/>
      <c r="V94" s="102"/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>
        <v>0</v>
      </c>
      <c r="AM94" s="107">
        <v>0</v>
      </c>
      <c r="AN94" s="107">
        <v>0</v>
      </c>
      <c r="AO94" s="107">
        <v>0</v>
      </c>
      <c r="AP94" s="107">
        <v>0</v>
      </c>
      <c r="AQ94" s="107">
        <v>0</v>
      </c>
      <c r="AR94" s="107">
        <v>0</v>
      </c>
      <c r="AS94" s="107">
        <v>0</v>
      </c>
      <c r="AT94" s="107">
        <v>0</v>
      </c>
      <c r="AU94" s="107">
        <v>0</v>
      </c>
      <c r="AV94" s="107">
        <v>0</v>
      </c>
      <c r="AW94" s="107">
        <v>0</v>
      </c>
      <c r="AX94" s="107">
        <v>0</v>
      </c>
      <c r="AY94" s="107">
        <v>0</v>
      </c>
    </row>
    <row r="95" spans="1:52" s="13" customFormat="1" ht="12.75" outlineLevel="1" x14ac:dyDescent="0.2">
      <c r="A95" s="181">
        <v>1</v>
      </c>
      <c r="B95" s="176" t="s">
        <v>138</v>
      </c>
      <c r="C95" s="176" t="s">
        <v>232</v>
      </c>
      <c r="D95" s="6" t="s">
        <v>22</v>
      </c>
      <c r="E95" s="6">
        <v>120</v>
      </c>
      <c r="F95" s="6">
        <v>351.27499999999998</v>
      </c>
      <c r="G95" s="6" t="s">
        <v>26</v>
      </c>
      <c r="H95" s="6" t="s">
        <v>24</v>
      </c>
      <c r="J95" s="106">
        <v>0</v>
      </c>
      <c r="K95" s="107">
        <v>0</v>
      </c>
      <c r="L95" s="107">
        <v>0</v>
      </c>
      <c r="M95" s="107">
        <v>0</v>
      </c>
      <c r="N95" s="107">
        <v>0</v>
      </c>
      <c r="O95" s="108">
        <v>0</v>
      </c>
      <c r="P95" s="109">
        <v>351.27499999999998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27"/>
      <c r="Y95" s="107">
        <v>0</v>
      </c>
      <c r="Z95" s="107">
        <v>0</v>
      </c>
      <c r="AA95" s="107">
        <v>0</v>
      </c>
      <c r="AB95" s="107">
        <v>0</v>
      </c>
      <c r="AC95" s="107">
        <v>351.27499999999998</v>
      </c>
      <c r="AD95" s="107">
        <v>0</v>
      </c>
      <c r="AE95" s="107">
        <v>0</v>
      </c>
      <c r="AF95" s="107">
        <v>0</v>
      </c>
      <c r="AG95" s="107">
        <v>0</v>
      </c>
      <c r="AH95" s="107">
        <v>0</v>
      </c>
      <c r="AI95" s="107">
        <v>0</v>
      </c>
      <c r="AJ95" s="107">
        <v>0</v>
      </c>
      <c r="AK95" s="107">
        <v>0</v>
      </c>
      <c r="AL95" s="107">
        <v>0</v>
      </c>
      <c r="AM95" s="107">
        <v>0</v>
      </c>
      <c r="AN95" s="107">
        <v>0</v>
      </c>
      <c r="AO95" s="107">
        <v>0</v>
      </c>
      <c r="AP95" s="107">
        <v>0</v>
      </c>
      <c r="AQ95" s="107">
        <v>0</v>
      </c>
      <c r="AR95" s="107">
        <v>0</v>
      </c>
      <c r="AS95" s="107">
        <v>0</v>
      </c>
      <c r="AT95" s="107">
        <v>0</v>
      </c>
      <c r="AU95" s="107">
        <v>0</v>
      </c>
      <c r="AV95" s="107">
        <v>0</v>
      </c>
      <c r="AW95" s="107">
        <v>0</v>
      </c>
      <c r="AX95" s="107">
        <v>0</v>
      </c>
      <c r="AY95" s="107">
        <v>0</v>
      </c>
    </row>
    <row r="96" spans="1:52" s="13" customFormat="1" ht="12.75" outlineLevel="1" x14ac:dyDescent="0.2">
      <c r="A96" s="181">
        <v>2</v>
      </c>
      <c r="B96" s="176" t="s">
        <v>162</v>
      </c>
      <c r="C96" s="176"/>
      <c r="D96" s="6" t="s">
        <v>22</v>
      </c>
      <c r="E96" s="6">
        <v>20</v>
      </c>
      <c r="F96" s="6">
        <v>54.826999999999998</v>
      </c>
      <c r="G96" s="6" t="s">
        <v>28</v>
      </c>
      <c r="H96" s="6" t="s">
        <v>24</v>
      </c>
      <c r="J96" s="106">
        <v>0</v>
      </c>
      <c r="K96" s="107">
        <v>0</v>
      </c>
      <c r="L96" s="107">
        <v>0</v>
      </c>
      <c r="M96" s="107">
        <v>0</v>
      </c>
      <c r="N96" s="107">
        <v>0</v>
      </c>
      <c r="O96" s="108">
        <v>0</v>
      </c>
      <c r="P96" s="109">
        <v>0</v>
      </c>
      <c r="Q96" s="107">
        <v>0</v>
      </c>
      <c r="R96" s="107">
        <v>54.826999999999998</v>
      </c>
      <c r="S96" s="107">
        <v>0</v>
      </c>
      <c r="T96" s="107">
        <v>0</v>
      </c>
      <c r="U96" s="107">
        <v>0</v>
      </c>
      <c r="V96" s="127"/>
      <c r="Y96" s="107">
        <v>0</v>
      </c>
      <c r="Z96" s="107">
        <v>0</v>
      </c>
      <c r="AA96" s="107">
        <v>0</v>
      </c>
      <c r="AB96" s="107">
        <v>0</v>
      </c>
      <c r="AC96" s="107">
        <v>0</v>
      </c>
      <c r="AD96" s="107">
        <v>0</v>
      </c>
      <c r="AE96" s="107">
        <v>0</v>
      </c>
      <c r="AF96" s="107">
        <v>0</v>
      </c>
      <c r="AG96" s="107">
        <v>0</v>
      </c>
      <c r="AH96" s="107">
        <v>0</v>
      </c>
      <c r="AI96" s="107">
        <v>0</v>
      </c>
      <c r="AJ96" s="107">
        <v>0</v>
      </c>
      <c r="AK96" s="107">
        <v>0</v>
      </c>
      <c r="AL96" s="107">
        <v>0</v>
      </c>
      <c r="AM96" s="107">
        <v>0</v>
      </c>
      <c r="AN96" s="107">
        <v>0</v>
      </c>
      <c r="AO96" s="107">
        <v>0</v>
      </c>
      <c r="AP96" s="107">
        <v>0</v>
      </c>
      <c r="AQ96" s="107">
        <v>0</v>
      </c>
      <c r="AR96" s="107">
        <v>0</v>
      </c>
      <c r="AS96" s="107">
        <v>0</v>
      </c>
      <c r="AT96" s="107">
        <v>0</v>
      </c>
      <c r="AU96" s="107">
        <v>0</v>
      </c>
      <c r="AV96" s="107">
        <v>0</v>
      </c>
      <c r="AW96" s="107">
        <v>0</v>
      </c>
      <c r="AX96" s="107">
        <v>54.826999999999998</v>
      </c>
      <c r="AY96" s="107">
        <v>0</v>
      </c>
    </row>
    <row r="97" spans="1:52" s="13" customFormat="1" ht="12.75" customHeight="1" x14ac:dyDescent="0.2">
      <c r="A97" s="256" t="s">
        <v>233</v>
      </c>
      <c r="B97" s="256"/>
      <c r="C97" s="256"/>
      <c r="D97" s="114" t="s">
        <v>22</v>
      </c>
      <c r="E97" s="128">
        <v>140</v>
      </c>
      <c r="F97" s="145">
        <v>406.10199999999998</v>
      </c>
      <c r="G97" s="128"/>
      <c r="H97" s="163"/>
      <c r="J97" s="118"/>
      <c r="K97" s="119"/>
      <c r="L97" s="119"/>
      <c r="M97" s="119"/>
      <c r="N97" s="119"/>
      <c r="O97" s="120"/>
      <c r="P97" s="121"/>
      <c r="Q97" s="119"/>
      <c r="R97" s="119"/>
      <c r="S97" s="119"/>
      <c r="T97" s="119"/>
      <c r="U97" s="120"/>
      <c r="V97" s="122">
        <v>406.10199999999998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0</v>
      </c>
      <c r="AF97" s="107">
        <v>0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>
        <v>0</v>
      </c>
      <c r="AM97" s="107">
        <v>0</v>
      </c>
      <c r="AN97" s="107">
        <v>0</v>
      </c>
      <c r="AO97" s="107">
        <v>0</v>
      </c>
      <c r="AP97" s="107">
        <v>0</v>
      </c>
      <c r="AQ97" s="107">
        <v>0</v>
      </c>
      <c r="AR97" s="107">
        <v>0</v>
      </c>
      <c r="AS97" s="107">
        <v>0</v>
      </c>
      <c r="AT97" s="107">
        <v>0</v>
      </c>
      <c r="AU97" s="107">
        <v>0</v>
      </c>
      <c r="AV97" s="107">
        <v>0</v>
      </c>
      <c r="AW97" s="107">
        <v>0</v>
      </c>
      <c r="AX97" s="107">
        <v>0</v>
      </c>
      <c r="AY97" s="107">
        <v>0</v>
      </c>
      <c r="AZ97" s="123"/>
    </row>
    <row r="98" spans="1:52" s="13" customFormat="1" ht="12.75" customHeight="1" outlineLevel="1" x14ac:dyDescent="0.2">
      <c r="A98" s="138">
        <v>19</v>
      </c>
      <c r="B98" s="254" t="s">
        <v>234</v>
      </c>
      <c r="C98" s="254"/>
      <c r="D98" s="254"/>
      <c r="E98" s="254"/>
      <c r="F98" s="254"/>
      <c r="G98" s="254"/>
      <c r="H98" s="254"/>
      <c r="J98" s="131"/>
      <c r="K98" s="132"/>
      <c r="L98" s="132"/>
      <c r="M98" s="132"/>
      <c r="N98" s="132"/>
      <c r="O98" s="133"/>
      <c r="P98" s="134"/>
      <c r="Q98" s="132"/>
      <c r="R98" s="132"/>
      <c r="S98" s="132"/>
      <c r="T98" s="132"/>
      <c r="U98" s="133"/>
      <c r="V98" s="102"/>
      <c r="Y98" s="107">
        <v>0</v>
      </c>
      <c r="Z98" s="107">
        <v>0</v>
      </c>
      <c r="AA98" s="107">
        <v>0</v>
      </c>
      <c r="AB98" s="107">
        <v>0</v>
      </c>
      <c r="AC98" s="107">
        <v>0</v>
      </c>
      <c r="AD98" s="107">
        <v>0</v>
      </c>
      <c r="AE98" s="107">
        <v>0</v>
      </c>
      <c r="AF98" s="107">
        <v>0</v>
      </c>
      <c r="AG98" s="107">
        <v>0</v>
      </c>
      <c r="AH98" s="107">
        <v>0</v>
      </c>
      <c r="AI98" s="107">
        <v>0</v>
      </c>
      <c r="AJ98" s="107">
        <v>0</v>
      </c>
      <c r="AK98" s="107">
        <v>0</v>
      </c>
      <c r="AL98" s="107">
        <v>0</v>
      </c>
      <c r="AM98" s="107">
        <v>0</v>
      </c>
      <c r="AN98" s="107">
        <v>0</v>
      </c>
      <c r="AO98" s="107">
        <v>0</v>
      </c>
      <c r="AP98" s="107">
        <v>0</v>
      </c>
      <c r="AQ98" s="107">
        <v>0</v>
      </c>
      <c r="AR98" s="107">
        <v>0</v>
      </c>
      <c r="AS98" s="107">
        <v>0</v>
      </c>
      <c r="AT98" s="107">
        <v>0</v>
      </c>
      <c r="AU98" s="107">
        <v>0</v>
      </c>
      <c r="AV98" s="107">
        <v>0</v>
      </c>
      <c r="AW98" s="107">
        <v>0</v>
      </c>
      <c r="AX98" s="107">
        <v>0</v>
      </c>
      <c r="AY98" s="107">
        <v>0</v>
      </c>
    </row>
    <row r="99" spans="1:52" s="13" customFormat="1" ht="12.75" customHeight="1" x14ac:dyDescent="0.2">
      <c r="A99" s="258" t="s">
        <v>235</v>
      </c>
      <c r="B99" s="258"/>
      <c r="C99" s="258"/>
      <c r="D99" s="114" t="s">
        <v>55</v>
      </c>
      <c r="E99" s="128">
        <v>0</v>
      </c>
      <c r="F99" s="145">
        <v>0</v>
      </c>
      <c r="G99" s="128"/>
      <c r="H99" s="163"/>
      <c r="J99" s="118"/>
      <c r="K99" s="119"/>
      <c r="L99" s="119"/>
      <c r="M99" s="119"/>
      <c r="N99" s="119"/>
      <c r="O99" s="120"/>
      <c r="P99" s="121"/>
      <c r="Q99" s="119"/>
      <c r="R99" s="119"/>
      <c r="S99" s="119"/>
      <c r="T99" s="119"/>
      <c r="U99" s="120"/>
      <c r="V99" s="122"/>
      <c r="Y99" s="107">
        <v>0</v>
      </c>
      <c r="Z99" s="107">
        <v>0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107">
        <v>0</v>
      </c>
      <c r="AG99" s="107">
        <v>0</v>
      </c>
      <c r="AH99" s="107">
        <v>0</v>
      </c>
      <c r="AI99" s="107">
        <v>0</v>
      </c>
      <c r="AJ99" s="107">
        <v>0</v>
      </c>
      <c r="AK99" s="107">
        <v>0</v>
      </c>
      <c r="AL99" s="107">
        <v>0</v>
      </c>
      <c r="AM99" s="107">
        <v>0</v>
      </c>
      <c r="AN99" s="107">
        <v>0</v>
      </c>
      <c r="AO99" s="107">
        <v>0</v>
      </c>
      <c r="AP99" s="107">
        <v>0</v>
      </c>
      <c r="AQ99" s="107">
        <v>0</v>
      </c>
      <c r="AR99" s="107">
        <v>0</v>
      </c>
      <c r="AS99" s="107">
        <v>0</v>
      </c>
      <c r="AT99" s="107">
        <v>0</v>
      </c>
      <c r="AU99" s="107">
        <v>0</v>
      </c>
      <c r="AV99" s="107">
        <v>0</v>
      </c>
      <c r="AW99" s="107">
        <v>0</v>
      </c>
      <c r="AX99" s="107">
        <v>0</v>
      </c>
      <c r="AY99" s="107">
        <v>0</v>
      </c>
    </row>
    <row r="100" spans="1:52" ht="15" customHeight="1" x14ac:dyDescent="0.25">
      <c r="A100" s="90" t="s">
        <v>236</v>
      </c>
      <c r="B100" s="260" t="s">
        <v>237</v>
      </c>
      <c r="C100" s="260"/>
      <c r="D100" s="260"/>
      <c r="E100" s="260"/>
      <c r="F100" s="182">
        <v>1831.3719999999998</v>
      </c>
      <c r="G100" s="183"/>
      <c r="H100" s="184"/>
      <c r="I100" s="13"/>
      <c r="J100" s="185"/>
      <c r="K100" s="186"/>
      <c r="L100" s="186"/>
      <c r="M100" s="186"/>
      <c r="N100" s="186"/>
      <c r="O100" s="187"/>
      <c r="P100" s="188"/>
      <c r="Q100" s="186"/>
      <c r="R100" s="186"/>
      <c r="S100" s="186"/>
      <c r="T100" s="186"/>
      <c r="U100" s="187"/>
      <c r="V100" s="189"/>
      <c r="Y100" s="107">
        <v>0</v>
      </c>
      <c r="Z100" s="107">
        <v>0</v>
      </c>
      <c r="AA100" s="107">
        <v>0</v>
      </c>
      <c r="AB100" s="107">
        <v>0</v>
      </c>
      <c r="AC100" s="107">
        <v>0</v>
      </c>
      <c r="AD100" s="107">
        <v>0</v>
      </c>
      <c r="AE100" s="107">
        <v>0</v>
      </c>
      <c r="AF100" s="107">
        <v>0</v>
      </c>
      <c r="AG100" s="107">
        <v>0</v>
      </c>
      <c r="AH100" s="107">
        <v>0</v>
      </c>
      <c r="AI100" s="107">
        <v>0</v>
      </c>
      <c r="AJ100" s="107">
        <v>0</v>
      </c>
      <c r="AK100" s="107">
        <v>0</v>
      </c>
      <c r="AL100" s="107">
        <v>0</v>
      </c>
      <c r="AM100" s="107">
        <v>0</v>
      </c>
      <c r="AN100" s="107">
        <v>0</v>
      </c>
      <c r="AO100" s="107">
        <v>0</v>
      </c>
      <c r="AP100" s="107">
        <v>0</v>
      </c>
      <c r="AQ100" s="107">
        <v>0</v>
      </c>
      <c r="AR100" s="107">
        <v>0</v>
      </c>
      <c r="AS100" s="107">
        <v>0</v>
      </c>
      <c r="AT100" s="107">
        <v>0</v>
      </c>
      <c r="AU100" s="107">
        <v>0</v>
      </c>
      <c r="AV100" s="107">
        <v>0</v>
      </c>
      <c r="AW100" s="107">
        <v>0</v>
      </c>
      <c r="AX100" s="107">
        <v>0</v>
      </c>
      <c r="AY100" s="107">
        <v>0</v>
      </c>
    </row>
    <row r="101" spans="1:52" ht="25.5" customHeight="1" x14ac:dyDescent="0.25">
      <c r="A101" s="138" t="s">
        <v>82</v>
      </c>
      <c r="B101" s="254" t="s">
        <v>238</v>
      </c>
      <c r="C101" s="254"/>
      <c r="D101" s="254"/>
      <c r="E101" s="254"/>
      <c r="F101" s="254"/>
      <c r="G101" s="254"/>
      <c r="H101" s="254"/>
      <c r="I101" s="13"/>
      <c r="J101" s="131"/>
      <c r="K101" s="132"/>
      <c r="L101" s="132"/>
      <c r="M101" s="132"/>
      <c r="N101" s="132"/>
      <c r="O101" s="133"/>
      <c r="P101" s="134"/>
      <c r="Q101" s="132"/>
      <c r="R101" s="132"/>
      <c r="S101" s="132"/>
      <c r="T101" s="132"/>
      <c r="U101" s="133"/>
      <c r="V101" s="102"/>
      <c r="Y101" s="107">
        <v>0</v>
      </c>
      <c r="Z101" s="107">
        <v>0</v>
      </c>
      <c r="AA101" s="107">
        <v>0</v>
      </c>
      <c r="AB101" s="107">
        <v>0</v>
      </c>
      <c r="AC101" s="107">
        <v>0</v>
      </c>
      <c r="AD101" s="107">
        <v>0</v>
      </c>
      <c r="AE101" s="107">
        <v>0</v>
      </c>
      <c r="AF101" s="107">
        <v>0</v>
      </c>
      <c r="AG101" s="107">
        <v>0</v>
      </c>
      <c r="AH101" s="107">
        <v>0</v>
      </c>
      <c r="AI101" s="107">
        <v>0</v>
      </c>
      <c r="AJ101" s="107">
        <v>0</v>
      </c>
      <c r="AK101" s="107">
        <v>0</v>
      </c>
      <c r="AL101" s="107">
        <v>0</v>
      </c>
      <c r="AM101" s="107">
        <v>0</v>
      </c>
      <c r="AN101" s="107">
        <v>0</v>
      </c>
      <c r="AO101" s="107">
        <v>0</v>
      </c>
      <c r="AP101" s="107">
        <v>0</v>
      </c>
      <c r="AQ101" s="107">
        <v>0</v>
      </c>
      <c r="AR101" s="107">
        <v>0</v>
      </c>
      <c r="AS101" s="107">
        <v>0</v>
      </c>
      <c r="AT101" s="107">
        <v>0</v>
      </c>
      <c r="AU101" s="107">
        <v>0</v>
      </c>
      <c r="AV101" s="107">
        <v>0</v>
      </c>
      <c r="AW101" s="107">
        <v>0</v>
      </c>
      <c r="AX101" s="107">
        <v>0</v>
      </c>
      <c r="AY101" s="107">
        <v>0</v>
      </c>
    </row>
    <row r="102" spans="1:52" outlineLevel="1" x14ac:dyDescent="0.25">
      <c r="A102" s="181">
        <v>1</v>
      </c>
      <c r="B102" s="105" t="s">
        <v>138</v>
      </c>
      <c r="C102" s="105"/>
      <c r="D102" s="6" t="s">
        <v>31</v>
      </c>
      <c r="E102" s="6">
        <v>4</v>
      </c>
      <c r="F102" s="6">
        <v>19.553000000000001</v>
      </c>
      <c r="G102" s="6" t="s">
        <v>23</v>
      </c>
      <c r="H102" s="6" t="s">
        <v>24</v>
      </c>
      <c r="I102" s="13"/>
      <c r="J102" s="106">
        <v>0</v>
      </c>
      <c r="K102" s="107">
        <v>0</v>
      </c>
      <c r="L102" s="107">
        <v>0</v>
      </c>
      <c r="M102" s="107">
        <v>0</v>
      </c>
      <c r="N102" s="107">
        <v>19.553000000000001</v>
      </c>
      <c r="O102" s="108">
        <v>0</v>
      </c>
      <c r="P102" s="109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27"/>
      <c r="Y102" s="107">
        <v>0</v>
      </c>
      <c r="Z102" s="107">
        <v>0</v>
      </c>
      <c r="AA102" s="107">
        <v>0</v>
      </c>
      <c r="AB102" s="107">
        <v>0</v>
      </c>
      <c r="AC102" s="107">
        <v>19.553000000000001</v>
      </c>
      <c r="AD102" s="107">
        <v>0</v>
      </c>
      <c r="AE102" s="107">
        <v>0</v>
      </c>
      <c r="AF102" s="107">
        <v>0</v>
      </c>
      <c r="AG102" s="107">
        <v>0</v>
      </c>
      <c r="AH102" s="107">
        <v>0</v>
      </c>
      <c r="AI102" s="107">
        <v>0</v>
      </c>
      <c r="AJ102" s="107">
        <v>0</v>
      </c>
      <c r="AK102" s="107">
        <v>0</v>
      </c>
      <c r="AL102" s="107">
        <v>0</v>
      </c>
      <c r="AM102" s="107">
        <v>0</v>
      </c>
      <c r="AN102" s="107">
        <v>0</v>
      </c>
      <c r="AO102" s="107">
        <v>0</v>
      </c>
      <c r="AP102" s="107">
        <v>0</v>
      </c>
      <c r="AQ102" s="107">
        <v>0</v>
      </c>
      <c r="AR102" s="107">
        <v>0</v>
      </c>
      <c r="AS102" s="107">
        <v>0</v>
      </c>
      <c r="AT102" s="107">
        <v>0</v>
      </c>
      <c r="AU102" s="107">
        <v>0</v>
      </c>
      <c r="AV102" s="107">
        <v>0</v>
      </c>
      <c r="AW102" s="107">
        <v>0</v>
      </c>
      <c r="AX102" s="107">
        <v>0</v>
      </c>
      <c r="AY102" s="107">
        <v>0</v>
      </c>
    </row>
    <row r="103" spans="1:52" outlineLevel="1" x14ac:dyDescent="0.25">
      <c r="A103" s="181">
        <v>2</v>
      </c>
      <c r="B103" s="105" t="s">
        <v>144</v>
      </c>
      <c r="C103" s="105"/>
      <c r="D103" s="6" t="s">
        <v>31</v>
      </c>
      <c r="E103" s="6">
        <v>131</v>
      </c>
      <c r="F103" s="6">
        <v>95.7</v>
      </c>
      <c r="G103" s="6" t="s">
        <v>28</v>
      </c>
      <c r="H103" s="6" t="s">
        <v>24</v>
      </c>
      <c r="I103" s="13"/>
      <c r="J103" s="106">
        <v>0</v>
      </c>
      <c r="K103" s="107">
        <v>0</v>
      </c>
      <c r="L103" s="107">
        <v>0</v>
      </c>
      <c r="M103" s="107">
        <v>0</v>
      </c>
      <c r="N103" s="107">
        <v>29.12</v>
      </c>
      <c r="O103" s="108">
        <v>0</v>
      </c>
      <c r="P103" s="109">
        <v>0</v>
      </c>
      <c r="Q103" s="107">
        <v>0</v>
      </c>
      <c r="R103" s="107">
        <v>66.58</v>
      </c>
      <c r="S103" s="107">
        <v>0</v>
      </c>
      <c r="T103" s="107">
        <v>0</v>
      </c>
      <c r="U103" s="107">
        <v>0</v>
      </c>
      <c r="V103" s="127"/>
      <c r="Y103" s="107">
        <v>0</v>
      </c>
      <c r="Z103" s="107">
        <v>0</v>
      </c>
      <c r="AA103" s="107">
        <v>0</v>
      </c>
      <c r="AB103" s="107">
        <v>0</v>
      </c>
      <c r="AC103" s="107">
        <v>0</v>
      </c>
      <c r="AD103" s="107">
        <v>0</v>
      </c>
      <c r="AE103" s="107">
        <v>0</v>
      </c>
      <c r="AF103" s="107">
        <v>0</v>
      </c>
      <c r="AG103" s="107">
        <v>0</v>
      </c>
      <c r="AH103" s="107">
        <v>0</v>
      </c>
      <c r="AI103" s="107">
        <v>95.7</v>
      </c>
      <c r="AJ103" s="107">
        <v>0</v>
      </c>
      <c r="AK103" s="107">
        <v>0</v>
      </c>
      <c r="AL103" s="107">
        <v>0</v>
      </c>
      <c r="AM103" s="107">
        <v>0</v>
      </c>
      <c r="AN103" s="107">
        <v>0</v>
      </c>
      <c r="AO103" s="107">
        <v>0</v>
      </c>
      <c r="AP103" s="107">
        <v>0</v>
      </c>
      <c r="AQ103" s="107">
        <v>0</v>
      </c>
      <c r="AR103" s="107">
        <v>0</v>
      </c>
      <c r="AS103" s="107">
        <v>0</v>
      </c>
      <c r="AT103" s="107">
        <v>0</v>
      </c>
      <c r="AU103" s="107">
        <v>0</v>
      </c>
      <c r="AV103" s="107">
        <v>0</v>
      </c>
      <c r="AW103" s="107">
        <v>0</v>
      </c>
      <c r="AX103" s="107">
        <v>0</v>
      </c>
      <c r="AY103" s="107">
        <v>0</v>
      </c>
    </row>
    <row r="104" spans="1:52" ht="29.25" customHeight="1" x14ac:dyDescent="0.25">
      <c r="A104" s="256" t="s">
        <v>239</v>
      </c>
      <c r="B104" s="256"/>
      <c r="C104" s="256"/>
      <c r="D104" s="114" t="s">
        <v>31</v>
      </c>
      <c r="E104" s="128">
        <v>135</v>
      </c>
      <c r="F104" s="145">
        <v>115.253</v>
      </c>
      <c r="G104" s="128"/>
      <c r="H104" s="163"/>
      <c r="I104" s="13"/>
      <c r="J104" s="118"/>
      <c r="K104" s="119"/>
      <c r="L104" s="119"/>
      <c r="M104" s="119"/>
      <c r="N104" s="119"/>
      <c r="O104" s="120"/>
      <c r="P104" s="121"/>
      <c r="Q104" s="119"/>
      <c r="R104" s="119"/>
      <c r="S104" s="119"/>
      <c r="T104" s="119"/>
      <c r="U104" s="120"/>
      <c r="V104" s="122">
        <v>115.253</v>
      </c>
      <c r="Y104" s="107">
        <v>0</v>
      </c>
      <c r="Z104" s="107">
        <v>0</v>
      </c>
      <c r="AA104" s="107">
        <v>0</v>
      </c>
      <c r="AB104" s="107">
        <v>0</v>
      </c>
      <c r="AC104" s="107">
        <v>0</v>
      </c>
      <c r="AD104" s="107">
        <v>0</v>
      </c>
      <c r="AE104" s="107">
        <v>0</v>
      </c>
      <c r="AF104" s="107">
        <v>0</v>
      </c>
      <c r="AG104" s="107">
        <v>0</v>
      </c>
      <c r="AH104" s="107">
        <v>0</v>
      </c>
      <c r="AI104" s="107">
        <v>0</v>
      </c>
      <c r="AJ104" s="107">
        <v>0</v>
      </c>
      <c r="AK104" s="107">
        <v>0</v>
      </c>
      <c r="AL104" s="107">
        <v>0</v>
      </c>
      <c r="AM104" s="107">
        <v>0</v>
      </c>
      <c r="AN104" s="107">
        <v>0</v>
      </c>
      <c r="AO104" s="107">
        <v>0</v>
      </c>
      <c r="AP104" s="107">
        <v>0</v>
      </c>
      <c r="AQ104" s="107">
        <v>0</v>
      </c>
      <c r="AR104" s="107">
        <v>0</v>
      </c>
      <c r="AS104" s="107">
        <v>0</v>
      </c>
      <c r="AT104" s="107">
        <v>0</v>
      </c>
      <c r="AU104" s="107">
        <v>0</v>
      </c>
      <c r="AV104" s="107">
        <v>0</v>
      </c>
      <c r="AW104" s="107">
        <v>0</v>
      </c>
      <c r="AX104" s="107">
        <v>0</v>
      </c>
      <c r="AY104" s="107">
        <v>0</v>
      </c>
      <c r="AZ104" s="123"/>
    </row>
    <row r="105" spans="1:52" s="13" customFormat="1" ht="25.5" customHeight="1" outlineLevel="1" x14ac:dyDescent="0.2">
      <c r="A105" s="138" t="s">
        <v>66</v>
      </c>
      <c r="B105" s="254" t="s">
        <v>240</v>
      </c>
      <c r="C105" s="254"/>
      <c r="D105" s="254"/>
      <c r="E105" s="254"/>
      <c r="F105" s="254"/>
      <c r="G105" s="254"/>
      <c r="H105" s="254"/>
      <c r="J105" s="131"/>
      <c r="K105" s="132"/>
      <c r="L105" s="132"/>
      <c r="M105" s="132"/>
      <c r="N105" s="132"/>
      <c r="O105" s="133"/>
      <c r="P105" s="134"/>
      <c r="Q105" s="132"/>
      <c r="R105" s="132"/>
      <c r="S105" s="132"/>
      <c r="T105" s="132"/>
      <c r="U105" s="133"/>
      <c r="V105" s="102"/>
      <c r="Y105" s="107">
        <v>0</v>
      </c>
      <c r="Z105" s="107">
        <v>0</v>
      </c>
      <c r="AA105" s="107">
        <v>0</v>
      </c>
      <c r="AB105" s="107">
        <v>0</v>
      </c>
      <c r="AC105" s="107">
        <v>0</v>
      </c>
      <c r="AD105" s="107">
        <v>0</v>
      </c>
      <c r="AE105" s="107">
        <v>0</v>
      </c>
      <c r="AF105" s="107">
        <v>0</v>
      </c>
      <c r="AG105" s="107">
        <v>0</v>
      </c>
      <c r="AH105" s="107">
        <v>0</v>
      </c>
      <c r="AI105" s="107">
        <v>0</v>
      </c>
      <c r="AJ105" s="107">
        <v>0</v>
      </c>
      <c r="AK105" s="107">
        <v>0</v>
      </c>
      <c r="AL105" s="107">
        <v>0</v>
      </c>
      <c r="AM105" s="107">
        <v>0</v>
      </c>
      <c r="AN105" s="107">
        <v>0</v>
      </c>
      <c r="AO105" s="107">
        <v>0</v>
      </c>
      <c r="AP105" s="107">
        <v>0</v>
      </c>
      <c r="AQ105" s="107">
        <v>0</v>
      </c>
      <c r="AR105" s="107">
        <v>0</v>
      </c>
      <c r="AS105" s="107">
        <v>0</v>
      </c>
      <c r="AT105" s="107">
        <v>0</v>
      </c>
      <c r="AU105" s="107">
        <v>0</v>
      </c>
      <c r="AV105" s="107">
        <v>0</v>
      </c>
      <c r="AW105" s="107">
        <v>0</v>
      </c>
      <c r="AX105" s="107">
        <v>0</v>
      </c>
      <c r="AY105" s="107">
        <v>0</v>
      </c>
    </row>
    <row r="106" spans="1:52" s="13" customFormat="1" ht="12.75" outlineLevel="1" x14ac:dyDescent="0.2">
      <c r="A106" s="6">
        <v>1</v>
      </c>
      <c r="B106" s="105" t="s">
        <v>134</v>
      </c>
      <c r="C106" s="105"/>
      <c r="D106" s="6" t="s">
        <v>31</v>
      </c>
      <c r="E106" s="6">
        <v>30</v>
      </c>
      <c r="F106" s="6">
        <v>128.31299999999999</v>
      </c>
      <c r="G106" s="6" t="s">
        <v>35</v>
      </c>
      <c r="H106" s="6" t="s">
        <v>24</v>
      </c>
      <c r="J106" s="106">
        <v>128.31299999999999</v>
      </c>
      <c r="K106" s="107">
        <v>0</v>
      </c>
      <c r="L106" s="107">
        <v>0</v>
      </c>
      <c r="M106" s="107">
        <v>0</v>
      </c>
      <c r="N106" s="107">
        <v>0</v>
      </c>
      <c r="O106" s="108">
        <v>0</v>
      </c>
      <c r="P106" s="109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27"/>
      <c r="Y106" s="107">
        <v>128.31299999999999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0</v>
      </c>
      <c r="AF106" s="107">
        <v>0</v>
      </c>
      <c r="AG106" s="107">
        <v>0</v>
      </c>
      <c r="AH106" s="107">
        <v>0</v>
      </c>
      <c r="AI106" s="107">
        <v>0</v>
      </c>
      <c r="AJ106" s="107">
        <v>0</v>
      </c>
      <c r="AK106" s="107">
        <v>0</v>
      </c>
      <c r="AL106" s="107">
        <v>0</v>
      </c>
      <c r="AM106" s="107">
        <v>0</v>
      </c>
      <c r="AN106" s="107">
        <v>0</v>
      </c>
      <c r="AO106" s="107">
        <v>0</v>
      </c>
      <c r="AP106" s="107">
        <v>0</v>
      </c>
      <c r="AQ106" s="107">
        <v>0</v>
      </c>
      <c r="AR106" s="107">
        <v>0</v>
      </c>
      <c r="AS106" s="107">
        <v>0</v>
      </c>
      <c r="AT106" s="107">
        <v>0</v>
      </c>
      <c r="AU106" s="107">
        <v>0</v>
      </c>
      <c r="AV106" s="107">
        <v>0</v>
      </c>
      <c r="AW106" s="107">
        <v>0</v>
      </c>
      <c r="AX106" s="107">
        <v>0</v>
      </c>
      <c r="AY106" s="107">
        <v>0</v>
      </c>
    </row>
    <row r="107" spans="1:52" s="13" customFormat="1" ht="12.75" outlineLevel="1" x14ac:dyDescent="0.2">
      <c r="A107" s="6">
        <v>2</v>
      </c>
      <c r="B107" s="105" t="s">
        <v>137</v>
      </c>
      <c r="C107" s="105"/>
      <c r="D107" s="6" t="s">
        <v>31</v>
      </c>
      <c r="E107" s="6">
        <v>12</v>
      </c>
      <c r="F107" s="6">
        <v>57.161000000000001</v>
      </c>
      <c r="G107" s="6" t="s">
        <v>23</v>
      </c>
      <c r="H107" s="6" t="s">
        <v>24</v>
      </c>
      <c r="J107" s="106">
        <v>0</v>
      </c>
      <c r="K107" s="107">
        <v>0</v>
      </c>
      <c r="L107" s="107">
        <v>0</v>
      </c>
      <c r="M107" s="107">
        <v>0</v>
      </c>
      <c r="N107" s="107">
        <v>57.161000000000001</v>
      </c>
      <c r="O107" s="108">
        <v>0</v>
      </c>
      <c r="P107" s="109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27"/>
      <c r="Y107" s="107">
        <v>0</v>
      </c>
      <c r="Z107" s="107">
        <v>0</v>
      </c>
      <c r="AA107" s="107">
        <v>0</v>
      </c>
      <c r="AB107" s="107">
        <v>57.161000000000001</v>
      </c>
      <c r="AC107" s="107">
        <v>0</v>
      </c>
      <c r="AD107" s="107">
        <v>0</v>
      </c>
      <c r="AE107" s="107">
        <v>0</v>
      </c>
      <c r="AF107" s="107">
        <v>0</v>
      </c>
      <c r="AG107" s="107">
        <v>0</v>
      </c>
      <c r="AH107" s="107">
        <v>0</v>
      </c>
      <c r="AI107" s="107">
        <v>0</v>
      </c>
      <c r="AJ107" s="107">
        <v>0</v>
      </c>
      <c r="AK107" s="107">
        <v>0</v>
      </c>
      <c r="AL107" s="107">
        <v>0</v>
      </c>
      <c r="AM107" s="107">
        <v>0</v>
      </c>
      <c r="AN107" s="107">
        <v>0</v>
      </c>
      <c r="AO107" s="107">
        <v>0</v>
      </c>
      <c r="AP107" s="107">
        <v>0</v>
      </c>
      <c r="AQ107" s="107">
        <v>0</v>
      </c>
      <c r="AR107" s="107">
        <v>0</v>
      </c>
      <c r="AS107" s="107">
        <v>0</v>
      </c>
      <c r="AT107" s="107">
        <v>0</v>
      </c>
      <c r="AU107" s="107">
        <v>0</v>
      </c>
      <c r="AV107" s="107">
        <v>0</v>
      </c>
      <c r="AW107" s="107">
        <v>0</v>
      </c>
      <c r="AX107" s="107">
        <v>0</v>
      </c>
      <c r="AY107" s="107">
        <v>0</v>
      </c>
    </row>
    <row r="108" spans="1:52" s="13" customFormat="1" ht="12.75" outlineLevel="1" x14ac:dyDescent="0.2">
      <c r="A108" s="6">
        <v>3</v>
      </c>
      <c r="B108" s="105" t="s">
        <v>138</v>
      </c>
      <c r="C108" s="105"/>
      <c r="D108" s="6" t="s">
        <v>31</v>
      </c>
      <c r="E108" s="6">
        <v>13</v>
      </c>
      <c r="F108" s="6">
        <v>71.584000000000003</v>
      </c>
      <c r="G108" s="6" t="s">
        <v>23</v>
      </c>
      <c r="H108" s="6" t="s">
        <v>24</v>
      </c>
      <c r="J108" s="106">
        <v>0</v>
      </c>
      <c r="K108" s="107">
        <v>0</v>
      </c>
      <c r="L108" s="107">
        <v>0</v>
      </c>
      <c r="M108" s="107">
        <v>0</v>
      </c>
      <c r="N108" s="107">
        <v>71.584000000000003</v>
      </c>
      <c r="O108" s="108">
        <v>0</v>
      </c>
      <c r="P108" s="109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27"/>
      <c r="Y108" s="107">
        <v>0</v>
      </c>
      <c r="Z108" s="107">
        <v>0</v>
      </c>
      <c r="AA108" s="107">
        <v>0</v>
      </c>
      <c r="AB108" s="107">
        <v>0</v>
      </c>
      <c r="AC108" s="107">
        <v>71.584000000000003</v>
      </c>
      <c r="AD108" s="107">
        <v>0</v>
      </c>
      <c r="AE108" s="107">
        <v>0</v>
      </c>
      <c r="AF108" s="107">
        <v>0</v>
      </c>
      <c r="AG108" s="107">
        <v>0</v>
      </c>
      <c r="AH108" s="107">
        <v>0</v>
      </c>
      <c r="AI108" s="107">
        <v>0</v>
      </c>
      <c r="AJ108" s="107">
        <v>0</v>
      </c>
      <c r="AK108" s="107">
        <v>0</v>
      </c>
      <c r="AL108" s="107">
        <v>0</v>
      </c>
      <c r="AM108" s="107">
        <v>0</v>
      </c>
      <c r="AN108" s="107">
        <v>0</v>
      </c>
      <c r="AO108" s="107">
        <v>0</v>
      </c>
      <c r="AP108" s="107">
        <v>0</v>
      </c>
      <c r="AQ108" s="107">
        <v>0</v>
      </c>
      <c r="AR108" s="107">
        <v>0</v>
      </c>
      <c r="AS108" s="107">
        <v>0</v>
      </c>
      <c r="AT108" s="107">
        <v>0</v>
      </c>
      <c r="AU108" s="107">
        <v>0</v>
      </c>
      <c r="AV108" s="107">
        <v>0</v>
      </c>
      <c r="AW108" s="107">
        <v>0</v>
      </c>
      <c r="AX108" s="107">
        <v>0</v>
      </c>
      <c r="AY108" s="107">
        <v>0</v>
      </c>
    </row>
    <row r="109" spans="1:52" s="13" customFormat="1" ht="12.75" outlineLevel="1" x14ac:dyDescent="0.2">
      <c r="A109" s="6">
        <v>4</v>
      </c>
      <c r="B109" s="105" t="s">
        <v>144</v>
      </c>
      <c r="C109" s="105"/>
      <c r="D109" s="6" t="s">
        <v>31</v>
      </c>
      <c r="E109" s="6">
        <v>125</v>
      </c>
      <c r="F109" s="6">
        <v>66.58</v>
      </c>
      <c r="G109" s="6" t="s">
        <v>28</v>
      </c>
      <c r="H109" s="6" t="s">
        <v>24</v>
      </c>
      <c r="J109" s="106">
        <v>0</v>
      </c>
      <c r="K109" s="107">
        <v>0</v>
      </c>
      <c r="L109" s="107">
        <v>0</v>
      </c>
      <c r="M109" s="107">
        <v>0</v>
      </c>
      <c r="N109" s="107">
        <v>0</v>
      </c>
      <c r="O109" s="108">
        <v>0</v>
      </c>
      <c r="P109" s="109">
        <v>0</v>
      </c>
      <c r="Q109" s="107">
        <v>0</v>
      </c>
      <c r="R109" s="107">
        <v>66.58</v>
      </c>
      <c r="S109" s="107">
        <v>0</v>
      </c>
      <c r="T109" s="107">
        <v>0</v>
      </c>
      <c r="U109" s="107">
        <v>0</v>
      </c>
      <c r="V109" s="127"/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  <c r="AG109" s="107">
        <v>0</v>
      </c>
      <c r="AH109" s="107">
        <v>0</v>
      </c>
      <c r="AI109" s="107">
        <v>66.58</v>
      </c>
      <c r="AJ109" s="107">
        <v>0</v>
      </c>
      <c r="AK109" s="107">
        <v>0</v>
      </c>
      <c r="AL109" s="107">
        <v>0</v>
      </c>
      <c r="AM109" s="107">
        <v>0</v>
      </c>
      <c r="AN109" s="107">
        <v>0</v>
      </c>
      <c r="AO109" s="107">
        <v>0</v>
      </c>
      <c r="AP109" s="107">
        <v>0</v>
      </c>
      <c r="AQ109" s="107">
        <v>0</v>
      </c>
      <c r="AR109" s="107">
        <v>0</v>
      </c>
      <c r="AS109" s="107">
        <v>0</v>
      </c>
      <c r="AT109" s="107">
        <v>0</v>
      </c>
      <c r="AU109" s="107">
        <v>0</v>
      </c>
      <c r="AV109" s="107">
        <v>0</v>
      </c>
      <c r="AW109" s="107">
        <v>0</v>
      </c>
      <c r="AX109" s="107">
        <v>0</v>
      </c>
      <c r="AY109" s="107">
        <v>0</v>
      </c>
    </row>
    <row r="110" spans="1:52" s="13" customFormat="1" ht="12.75" outlineLevel="1" x14ac:dyDescent="0.2">
      <c r="A110" s="6">
        <v>5</v>
      </c>
      <c r="B110" s="105" t="s">
        <v>149</v>
      </c>
      <c r="C110" s="105"/>
      <c r="D110" s="6" t="s">
        <v>31</v>
      </c>
      <c r="E110" s="6">
        <v>4</v>
      </c>
      <c r="F110" s="6">
        <v>19.254000000000001</v>
      </c>
      <c r="G110" s="6" t="s">
        <v>38</v>
      </c>
      <c r="H110" s="6" t="s">
        <v>24</v>
      </c>
      <c r="J110" s="106">
        <v>0</v>
      </c>
      <c r="K110" s="107">
        <v>0</v>
      </c>
      <c r="L110" s="107">
        <v>0</v>
      </c>
      <c r="M110" s="107">
        <v>0</v>
      </c>
      <c r="N110" s="107">
        <v>0</v>
      </c>
      <c r="O110" s="108">
        <v>19.254000000000001</v>
      </c>
      <c r="P110" s="109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27"/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>
        <v>0</v>
      </c>
      <c r="AM110" s="107">
        <v>0</v>
      </c>
      <c r="AN110" s="107">
        <v>19.254000000000001</v>
      </c>
      <c r="AO110" s="107">
        <v>0</v>
      </c>
      <c r="AP110" s="107">
        <v>0</v>
      </c>
      <c r="AQ110" s="107">
        <v>0</v>
      </c>
      <c r="AR110" s="107">
        <v>0</v>
      </c>
      <c r="AS110" s="107">
        <v>0</v>
      </c>
      <c r="AT110" s="107">
        <v>0</v>
      </c>
      <c r="AU110" s="107">
        <v>0</v>
      </c>
      <c r="AV110" s="107">
        <v>0</v>
      </c>
      <c r="AW110" s="107">
        <v>0</v>
      </c>
      <c r="AX110" s="107">
        <v>0</v>
      </c>
      <c r="AY110" s="107">
        <v>0</v>
      </c>
    </row>
    <row r="111" spans="1:52" s="13" customFormat="1" ht="12.75" outlineLevel="1" x14ac:dyDescent="0.2">
      <c r="A111" s="6">
        <v>6</v>
      </c>
      <c r="B111" s="105" t="s">
        <v>150</v>
      </c>
      <c r="C111" s="105"/>
      <c r="D111" s="6" t="s">
        <v>31</v>
      </c>
      <c r="E111" s="6">
        <v>8</v>
      </c>
      <c r="F111" s="6">
        <v>35.110999999999997</v>
      </c>
      <c r="G111" s="6" t="s">
        <v>38</v>
      </c>
      <c r="H111" s="6" t="s">
        <v>24</v>
      </c>
      <c r="J111" s="106">
        <v>0</v>
      </c>
      <c r="K111" s="107">
        <v>0</v>
      </c>
      <c r="L111" s="107">
        <v>0</v>
      </c>
      <c r="M111" s="107">
        <v>0</v>
      </c>
      <c r="N111" s="107">
        <v>0</v>
      </c>
      <c r="O111" s="108">
        <v>35.110999999999997</v>
      </c>
      <c r="P111" s="109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27"/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>
        <v>0</v>
      </c>
      <c r="AM111" s="107">
        <v>0</v>
      </c>
      <c r="AN111" s="107">
        <v>0</v>
      </c>
      <c r="AO111" s="107">
        <v>35.110999999999997</v>
      </c>
      <c r="AP111" s="107">
        <v>0</v>
      </c>
      <c r="AQ111" s="107">
        <v>0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</row>
    <row r="112" spans="1:52" s="13" customFormat="1" ht="12.75" outlineLevel="1" x14ac:dyDescent="0.2">
      <c r="A112" s="6">
        <v>7</v>
      </c>
      <c r="B112" s="105" t="s">
        <v>160</v>
      </c>
      <c r="C112" s="105"/>
      <c r="D112" s="6" t="s">
        <v>31</v>
      </c>
      <c r="E112" s="6">
        <v>26</v>
      </c>
      <c r="F112" s="6">
        <v>119.074</v>
      </c>
      <c r="G112" s="6" t="s">
        <v>23</v>
      </c>
      <c r="H112" s="6" t="s">
        <v>24</v>
      </c>
      <c r="J112" s="106">
        <v>0</v>
      </c>
      <c r="K112" s="107">
        <v>0</v>
      </c>
      <c r="L112" s="107">
        <v>0</v>
      </c>
      <c r="M112" s="107">
        <v>0</v>
      </c>
      <c r="N112" s="107">
        <v>119.074</v>
      </c>
      <c r="O112" s="108">
        <v>0</v>
      </c>
      <c r="P112" s="109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27"/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>
        <v>0</v>
      </c>
      <c r="AM112" s="107">
        <v>0</v>
      </c>
      <c r="AN112" s="107">
        <v>0</v>
      </c>
      <c r="AO112" s="107">
        <v>0</v>
      </c>
      <c r="AP112" s="107">
        <v>0</v>
      </c>
      <c r="AQ112" s="107">
        <v>0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119.074</v>
      </c>
      <c r="AX112" s="107">
        <v>0</v>
      </c>
      <c r="AY112" s="107">
        <v>0</v>
      </c>
    </row>
    <row r="113" spans="1:52" s="13" customFormat="1" ht="12.75" customHeight="1" x14ac:dyDescent="0.2">
      <c r="A113" s="256" t="s">
        <v>241</v>
      </c>
      <c r="B113" s="256"/>
      <c r="C113" s="256"/>
      <c r="D113" s="114" t="s">
        <v>31</v>
      </c>
      <c r="E113" s="128">
        <v>218</v>
      </c>
      <c r="F113" s="145">
        <v>497.077</v>
      </c>
      <c r="G113" s="128"/>
      <c r="H113" s="163"/>
      <c r="I113" s="123"/>
      <c r="J113" s="118"/>
      <c r="K113" s="119"/>
      <c r="L113" s="119"/>
      <c r="M113" s="119"/>
      <c r="N113" s="119"/>
      <c r="O113" s="120"/>
      <c r="P113" s="121"/>
      <c r="Q113" s="119"/>
      <c r="R113" s="119"/>
      <c r="S113" s="119"/>
      <c r="T113" s="119"/>
      <c r="U113" s="120"/>
      <c r="V113" s="122">
        <v>497.077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>
        <v>0</v>
      </c>
      <c r="AM113" s="107">
        <v>0</v>
      </c>
      <c r="AN113" s="107">
        <v>0</v>
      </c>
      <c r="AO113" s="107">
        <v>0</v>
      </c>
      <c r="AP113" s="107">
        <v>0</v>
      </c>
      <c r="AQ113" s="107">
        <v>0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23"/>
    </row>
    <row r="114" spans="1:52" s="13" customFormat="1" ht="25.5" customHeight="1" outlineLevel="1" x14ac:dyDescent="0.2">
      <c r="A114" s="138" t="s">
        <v>68</v>
      </c>
      <c r="B114" s="254" t="s">
        <v>242</v>
      </c>
      <c r="C114" s="254"/>
      <c r="D114" s="254"/>
      <c r="E114" s="254"/>
      <c r="F114" s="254"/>
      <c r="G114" s="254"/>
      <c r="H114" s="254"/>
      <c r="J114" s="131"/>
      <c r="K114" s="132"/>
      <c r="L114" s="132"/>
      <c r="M114" s="132"/>
      <c r="N114" s="132"/>
      <c r="O114" s="133"/>
      <c r="P114" s="134"/>
      <c r="Q114" s="132"/>
      <c r="R114" s="132"/>
      <c r="S114" s="132"/>
      <c r="T114" s="132"/>
      <c r="U114" s="133"/>
      <c r="V114" s="102"/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>
        <v>0</v>
      </c>
      <c r="AM114" s="107">
        <v>0</v>
      </c>
      <c r="AN114" s="107">
        <v>0</v>
      </c>
      <c r="AO114" s="107">
        <v>0</v>
      </c>
      <c r="AP114" s="107">
        <v>0</v>
      </c>
      <c r="AQ114" s="107">
        <v>0</v>
      </c>
      <c r="AR114" s="107">
        <v>0</v>
      </c>
      <c r="AS114" s="107">
        <v>0</v>
      </c>
      <c r="AT114" s="107">
        <v>0</v>
      </c>
      <c r="AU114" s="107">
        <v>0</v>
      </c>
      <c r="AV114" s="107">
        <v>0</v>
      </c>
      <c r="AW114" s="107">
        <v>0</v>
      </c>
      <c r="AX114" s="107">
        <v>0</v>
      </c>
      <c r="AY114" s="107">
        <v>0</v>
      </c>
    </row>
    <row r="115" spans="1:52" s="13" customFormat="1" ht="12.75" outlineLevel="1" x14ac:dyDescent="0.2">
      <c r="A115" s="6">
        <v>1</v>
      </c>
      <c r="B115" s="105" t="s">
        <v>137</v>
      </c>
      <c r="C115" s="105"/>
      <c r="D115" s="6" t="s">
        <v>31</v>
      </c>
      <c r="E115" s="6">
        <v>5</v>
      </c>
      <c r="F115" s="6">
        <v>21.097999999999999</v>
      </c>
      <c r="G115" s="6" t="s">
        <v>23</v>
      </c>
      <c r="H115" s="6" t="s">
        <v>24</v>
      </c>
      <c r="J115" s="106">
        <v>0</v>
      </c>
      <c r="K115" s="107">
        <v>0</v>
      </c>
      <c r="L115" s="107">
        <v>0</v>
      </c>
      <c r="M115" s="107">
        <v>0</v>
      </c>
      <c r="N115" s="107">
        <v>21.097999999999999</v>
      </c>
      <c r="O115" s="108">
        <v>0</v>
      </c>
      <c r="P115" s="109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27"/>
      <c r="Y115" s="107">
        <v>0</v>
      </c>
      <c r="Z115" s="107">
        <v>0</v>
      </c>
      <c r="AA115" s="107">
        <v>0</v>
      </c>
      <c r="AB115" s="107">
        <v>21.097999999999999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>
        <v>0</v>
      </c>
      <c r="AM115" s="107">
        <v>0</v>
      </c>
      <c r="AN115" s="107">
        <v>0</v>
      </c>
      <c r="AO115" s="107">
        <v>0</v>
      </c>
      <c r="AP115" s="107">
        <v>0</v>
      </c>
      <c r="AQ115" s="107">
        <v>0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</row>
    <row r="116" spans="1:52" s="13" customFormat="1" ht="12.75" outlineLevel="1" x14ac:dyDescent="0.2">
      <c r="A116" s="6">
        <v>2</v>
      </c>
      <c r="B116" s="105" t="s">
        <v>138</v>
      </c>
      <c r="C116" s="105"/>
      <c r="D116" s="6" t="s">
        <v>31</v>
      </c>
      <c r="E116" s="6">
        <v>13</v>
      </c>
      <c r="F116" s="6">
        <v>59.02</v>
      </c>
      <c r="G116" s="6" t="s">
        <v>23</v>
      </c>
      <c r="H116" s="6" t="s">
        <v>24</v>
      </c>
      <c r="J116" s="106">
        <v>0</v>
      </c>
      <c r="K116" s="107">
        <v>0</v>
      </c>
      <c r="L116" s="107">
        <v>0</v>
      </c>
      <c r="M116" s="107">
        <v>0</v>
      </c>
      <c r="N116" s="107">
        <v>59.02</v>
      </c>
      <c r="O116" s="108">
        <v>0</v>
      </c>
      <c r="P116" s="109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27"/>
      <c r="Y116" s="107">
        <v>0</v>
      </c>
      <c r="Z116" s="107">
        <v>0</v>
      </c>
      <c r="AA116" s="107">
        <v>0</v>
      </c>
      <c r="AB116" s="107">
        <v>0</v>
      </c>
      <c r="AC116" s="107">
        <v>59.02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>
        <v>0</v>
      </c>
      <c r="AM116" s="107">
        <v>0</v>
      </c>
      <c r="AN116" s="107">
        <v>0</v>
      </c>
      <c r="AO116" s="107">
        <v>0</v>
      </c>
      <c r="AP116" s="107">
        <v>0</v>
      </c>
      <c r="AQ116" s="107">
        <v>0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</row>
    <row r="117" spans="1:52" s="13" customFormat="1" ht="12.75" outlineLevel="1" x14ac:dyDescent="0.2">
      <c r="A117" s="6">
        <v>3</v>
      </c>
      <c r="B117" s="105" t="s">
        <v>144</v>
      </c>
      <c r="C117" s="105"/>
      <c r="D117" s="6" t="s">
        <v>31</v>
      </c>
      <c r="E117" s="6">
        <v>13</v>
      </c>
      <c r="F117" s="6">
        <v>44.563000000000002</v>
      </c>
      <c r="G117" s="6" t="s">
        <v>23</v>
      </c>
      <c r="H117" s="6" t="s">
        <v>24</v>
      </c>
      <c r="J117" s="106">
        <v>0</v>
      </c>
      <c r="K117" s="107">
        <v>0</v>
      </c>
      <c r="L117" s="107">
        <v>0</v>
      </c>
      <c r="M117" s="107">
        <v>0</v>
      </c>
      <c r="N117" s="107">
        <v>44.563000000000002</v>
      </c>
      <c r="O117" s="108">
        <v>0</v>
      </c>
      <c r="P117" s="109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27"/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44.563000000000002</v>
      </c>
      <c r="AJ117" s="107">
        <v>0</v>
      </c>
      <c r="AK117" s="107">
        <v>0</v>
      </c>
      <c r="AL117" s="107">
        <v>0</v>
      </c>
      <c r="AM117" s="107">
        <v>0</v>
      </c>
      <c r="AN117" s="107">
        <v>0</v>
      </c>
      <c r="AO117" s="107">
        <v>0</v>
      </c>
      <c r="AP117" s="107">
        <v>0</v>
      </c>
      <c r="AQ117" s="107">
        <v>0</v>
      </c>
      <c r="AR117" s="107">
        <v>0</v>
      </c>
      <c r="AS117" s="107">
        <v>0</v>
      </c>
      <c r="AT117" s="107">
        <v>0</v>
      </c>
      <c r="AU117" s="107">
        <v>0</v>
      </c>
      <c r="AV117" s="107">
        <v>0</v>
      </c>
      <c r="AW117" s="107">
        <v>0</v>
      </c>
      <c r="AX117" s="107">
        <v>0</v>
      </c>
      <c r="AY117" s="107">
        <v>0</v>
      </c>
    </row>
    <row r="118" spans="1:52" s="13" customFormat="1" ht="12.75" outlineLevel="1" x14ac:dyDescent="0.2">
      <c r="A118" s="6">
        <v>4</v>
      </c>
      <c r="B118" s="105" t="s">
        <v>150</v>
      </c>
      <c r="C118" s="105"/>
      <c r="D118" s="6" t="s">
        <v>31</v>
      </c>
      <c r="E118" s="6">
        <v>7</v>
      </c>
      <c r="F118" s="6">
        <v>24.221</v>
      </c>
      <c r="G118" s="6" t="s">
        <v>23</v>
      </c>
      <c r="H118" s="6" t="s">
        <v>24</v>
      </c>
      <c r="J118" s="106">
        <v>0</v>
      </c>
      <c r="K118" s="107">
        <v>0</v>
      </c>
      <c r="L118" s="107">
        <v>0</v>
      </c>
      <c r="M118" s="107">
        <v>0</v>
      </c>
      <c r="N118" s="107">
        <v>24.221</v>
      </c>
      <c r="O118" s="108">
        <v>0</v>
      </c>
      <c r="P118" s="109">
        <v>0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27"/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  <c r="AG118" s="107">
        <v>0</v>
      </c>
      <c r="AH118" s="107">
        <v>0</v>
      </c>
      <c r="AI118" s="107">
        <v>0</v>
      </c>
      <c r="AJ118" s="107">
        <v>0</v>
      </c>
      <c r="AK118" s="107">
        <v>0</v>
      </c>
      <c r="AL118" s="107">
        <v>0</v>
      </c>
      <c r="AM118" s="107">
        <v>0</v>
      </c>
      <c r="AN118" s="107">
        <v>0</v>
      </c>
      <c r="AO118" s="107">
        <v>24.221</v>
      </c>
      <c r="AP118" s="107">
        <v>0</v>
      </c>
      <c r="AQ118" s="107">
        <v>0</v>
      </c>
      <c r="AR118" s="107">
        <v>0</v>
      </c>
      <c r="AS118" s="107">
        <v>0</v>
      </c>
      <c r="AT118" s="107">
        <v>0</v>
      </c>
      <c r="AU118" s="107">
        <v>0</v>
      </c>
      <c r="AV118" s="107">
        <v>0</v>
      </c>
      <c r="AW118" s="107">
        <v>0</v>
      </c>
      <c r="AX118" s="107">
        <v>0</v>
      </c>
      <c r="AY118" s="107">
        <v>0</v>
      </c>
    </row>
    <row r="119" spans="1:52" s="13" customFormat="1" ht="12.75" outlineLevel="1" x14ac:dyDescent="0.2">
      <c r="A119" s="6">
        <v>5</v>
      </c>
      <c r="B119" s="105" t="s">
        <v>160</v>
      </c>
      <c r="C119" s="105"/>
      <c r="D119" s="6" t="s">
        <v>31</v>
      </c>
      <c r="E119" s="6">
        <v>4</v>
      </c>
      <c r="F119" s="6">
        <v>14.052</v>
      </c>
      <c r="G119" s="6" t="s">
        <v>23</v>
      </c>
      <c r="H119" s="6" t="s">
        <v>24</v>
      </c>
      <c r="J119" s="106">
        <v>0</v>
      </c>
      <c r="K119" s="107">
        <v>0</v>
      </c>
      <c r="L119" s="107">
        <v>0</v>
      </c>
      <c r="M119" s="107">
        <v>0</v>
      </c>
      <c r="N119" s="107">
        <v>14.052</v>
      </c>
      <c r="O119" s="108">
        <v>0</v>
      </c>
      <c r="P119" s="109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27"/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>
        <v>0</v>
      </c>
      <c r="AM119" s="107">
        <v>0</v>
      </c>
      <c r="AN119" s="107">
        <v>0</v>
      </c>
      <c r="AO119" s="107">
        <v>0</v>
      </c>
      <c r="AP119" s="107">
        <v>0</v>
      </c>
      <c r="AQ119" s="107">
        <v>0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14.052</v>
      </c>
      <c r="AX119" s="107">
        <v>0</v>
      </c>
      <c r="AY119" s="107">
        <v>0</v>
      </c>
    </row>
    <row r="120" spans="1:52" s="13" customFormat="1" ht="27.75" customHeight="1" x14ac:dyDescent="0.2">
      <c r="A120" s="256" t="s">
        <v>243</v>
      </c>
      <c r="B120" s="256"/>
      <c r="C120" s="256"/>
      <c r="D120" s="114" t="s">
        <v>31</v>
      </c>
      <c r="E120" s="128">
        <v>42</v>
      </c>
      <c r="F120" s="145">
        <v>162.95399999999998</v>
      </c>
      <c r="G120" s="128"/>
      <c r="H120" s="163"/>
      <c r="J120" s="118"/>
      <c r="K120" s="119"/>
      <c r="L120" s="119"/>
      <c r="M120" s="119"/>
      <c r="N120" s="119"/>
      <c r="O120" s="120"/>
      <c r="P120" s="121"/>
      <c r="Q120" s="119"/>
      <c r="R120" s="119"/>
      <c r="S120" s="119"/>
      <c r="T120" s="119"/>
      <c r="U120" s="120"/>
      <c r="V120" s="122">
        <v>162.95399999999998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>
        <v>0</v>
      </c>
      <c r="AM120" s="107">
        <v>0</v>
      </c>
      <c r="AN120" s="107">
        <v>0</v>
      </c>
      <c r="AO120" s="107">
        <v>0</v>
      </c>
      <c r="AP120" s="107">
        <v>0</v>
      </c>
      <c r="AQ120" s="107">
        <v>0</v>
      </c>
      <c r="AR120" s="107">
        <v>0</v>
      </c>
      <c r="AS120" s="107">
        <v>0</v>
      </c>
      <c r="AT120" s="107">
        <v>0</v>
      </c>
      <c r="AU120" s="107">
        <v>0</v>
      </c>
      <c r="AV120" s="107">
        <v>0</v>
      </c>
      <c r="AW120" s="107">
        <v>0</v>
      </c>
      <c r="AX120" s="107">
        <v>0</v>
      </c>
      <c r="AY120" s="107">
        <v>0</v>
      </c>
      <c r="AZ120" s="123"/>
    </row>
    <row r="121" spans="1:52" s="13" customFormat="1" ht="25.5" customHeight="1" outlineLevel="1" x14ac:dyDescent="0.2">
      <c r="A121" s="190" t="s">
        <v>70</v>
      </c>
      <c r="B121" s="254" t="s">
        <v>244</v>
      </c>
      <c r="C121" s="254"/>
      <c r="D121" s="254"/>
      <c r="E121" s="254"/>
      <c r="F121" s="254"/>
      <c r="G121" s="254"/>
      <c r="H121" s="254"/>
      <c r="J121" s="131"/>
      <c r="K121" s="132"/>
      <c r="L121" s="132"/>
      <c r="M121" s="132"/>
      <c r="N121" s="132"/>
      <c r="O121" s="133"/>
      <c r="P121" s="134"/>
      <c r="Q121" s="132"/>
      <c r="R121" s="132"/>
      <c r="S121" s="132"/>
      <c r="T121" s="132"/>
      <c r="U121" s="133"/>
      <c r="V121" s="102"/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>
        <v>0</v>
      </c>
      <c r="AM121" s="107">
        <v>0</v>
      </c>
      <c r="AN121" s="107">
        <v>0</v>
      </c>
      <c r="AO121" s="107">
        <v>0</v>
      </c>
      <c r="AP121" s="107">
        <v>0</v>
      </c>
      <c r="AQ121" s="107">
        <v>0</v>
      </c>
      <c r="AR121" s="107">
        <v>0</v>
      </c>
      <c r="AS121" s="107">
        <v>0</v>
      </c>
      <c r="AT121" s="107">
        <v>0</v>
      </c>
      <c r="AU121" s="107">
        <v>0</v>
      </c>
      <c r="AV121" s="107">
        <v>0</v>
      </c>
      <c r="AW121" s="107">
        <v>0</v>
      </c>
      <c r="AX121" s="107">
        <v>0</v>
      </c>
      <c r="AY121" s="107">
        <v>0</v>
      </c>
    </row>
    <row r="122" spans="1:52" s="13" customFormat="1" ht="12.75" outlineLevel="1" x14ac:dyDescent="0.2">
      <c r="A122" s="181">
        <v>1</v>
      </c>
      <c r="B122" s="105" t="s">
        <v>137</v>
      </c>
      <c r="C122" s="105"/>
      <c r="D122" s="6" t="s">
        <v>31</v>
      </c>
      <c r="E122" s="6">
        <v>6</v>
      </c>
      <c r="F122" s="6">
        <v>15.851000000000001</v>
      </c>
      <c r="G122" s="6" t="s">
        <v>23</v>
      </c>
      <c r="H122" s="6" t="s">
        <v>24</v>
      </c>
      <c r="J122" s="106">
        <v>0</v>
      </c>
      <c r="K122" s="107">
        <v>0</v>
      </c>
      <c r="L122" s="107">
        <v>0</v>
      </c>
      <c r="M122" s="107">
        <v>0</v>
      </c>
      <c r="N122" s="107">
        <v>15.851000000000001</v>
      </c>
      <c r="O122" s="108">
        <v>0</v>
      </c>
      <c r="P122" s="109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27"/>
      <c r="Y122" s="107">
        <v>0</v>
      </c>
      <c r="Z122" s="107">
        <v>0</v>
      </c>
      <c r="AA122" s="107">
        <v>0</v>
      </c>
      <c r="AB122" s="107">
        <v>15.851000000000001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>
        <v>0</v>
      </c>
      <c r="AM122" s="107">
        <v>0</v>
      </c>
      <c r="AN122" s="107">
        <v>0</v>
      </c>
      <c r="AO122" s="107">
        <v>0</v>
      </c>
      <c r="AP122" s="107">
        <v>0</v>
      </c>
      <c r="AQ122" s="107">
        <v>0</v>
      </c>
      <c r="AR122" s="107">
        <v>0</v>
      </c>
      <c r="AS122" s="107">
        <v>0</v>
      </c>
      <c r="AT122" s="107">
        <v>0</v>
      </c>
      <c r="AU122" s="107">
        <v>0</v>
      </c>
      <c r="AV122" s="107">
        <v>0</v>
      </c>
      <c r="AW122" s="107">
        <v>0</v>
      </c>
      <c r="AX122" s="107">
        <v>0</v>
      </c>
      <c r="AY122" s="107">
        <v>0</v>
      </c>
    </row>
    <row r="123" spans="1:52" s="13" customFormat="1" ht="12.75" outlineLevel="1" x14ac:dyDescent="0.2">
      <c r="A123" s="181">
        <v>2</v>
      </c>
      <c r="B123" s="105" t="s">
        <v>149</v>
      </c>
      <c r="C123" s="105"/>
      <c r="D123" s="6" t="s">
        <v>31</v>
      </c>
      <c r="E123" s="6">
        <v>12</v>
      </c>
      <c r="F123" s="6">
        <v>56.722000000000001</v>
      </c>
      <c r="G123" s="6" t="s">
        <v>38</v>
      </c>
      <c r="H123" s="6" t="s">
        <v>24</v>
      </c>
      <c r="J123" s="106">
        <v>0</v>
      </c>
      <c r="K123" s="107">
        <v>0</v>
      </c>
      <c r="L123" s="107">
        <v>0</v>
      </c>
      <c r="M123" s="107">
        <v>0</v>
      </c>
      <c r="N123" s="107">
        <v>0</v>
      </c>
      <c r="O123" s="108">
        <v>56.722000000000001</v>
      </c>
      <c r="P123" s="109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27"/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>
        <v>0</v>
      </c>
      <c r="AM123" s="107">
        <v>0</v>
      </c>
      <c r="AN123" s="107">
        <v>56.722000000000001</v>
      </c>
      <c r="AO123" s="107">
        <v>0</v>
      </c>
      <c r="AP123" s="107">
        <v>0</v>
      </c>
      <c r="AQ123" s="107">
        <v>0</v>
      </c>
      <c r="AR123" s="107">
        <v>0</v>
      </c>
      <c r="AS123" s="107">
        <v>0</v>
      </c>
      <c r="AT123" s="107">
        <v>0</v>
      </c>
      <c r="AU123" s="107">
        <v>0</v>
      </c>
      <c r="AV123" s="107">
        <v>0</v>
      </c>
      <c r="AW123" s="107">
        <v>0</v>
      </c>
      <c r="AX123" s="107">
        <v>0</v>
      </c>
      <c r="AY123" s="107">
        <v>0</v>
      </c>
    </row>
    <row r="124" spans="1:52" s="13" customFormat="1" ht="12.75" outlineLevel="1" x14ac:dyDescent="0.2">
      <c r="A124" s="181">
        <v>3</v>
      </c>
      <c r="B124" s="105" t="s">
        <v>150</v>
      </c>
      <c r="C124" s="105"/>
      <c r="D124" s="6" t="s">
        <v>31</v>
      </c>
      <c r="E124" s="6">
        <v>6</v>
      </c>
      <c r="F124" s="6">
        <v>15.851000000000001</v>
      </c>
      <c r="G124" s="6" t="s">
        <v>23</v>
      </c>
      <c r="H124" s="6" t="s">
        <v>24</v>
      </c>
      <c r="J124" s="106">
        <v>0</v>
      </c>
      <c r="K124" s="107">
        <v>0</v>
      </c>
      <c r="L124" s="107">
        <v>0</v>
      </c>
      <c r="M124" s="107">
        <v>0</v>
      </c>
      <c r="N124" s="107">
        <v>15.851000000000001</v>
      </c>
      <c r="O124" s="108">
        <v>0</v>
      </c>
      <c r="P124" s="109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27"/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15.851000000000001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</row>
    <row r="125" spans="1:52" s="13" customFormat="1" ht="12.75" outlineLevel="1" x14ac:dyDescent="0.2">
      <c r="A125" s="181">
        <v>4</v>
      </c>
      <c r="B125" s="105" t="s">
        <v>162</v>
      </c>
      <c r="C125" s="105"/>
      <c r="D125" s="6" t="s">
        <v>31</v>
      </c>
      <c r="E125" s="6">
        <v>6</v>
      </c>
      <c r="F125" s="6">
        <v>34.399000000000001</v>
      </c>
      <c r="G125" s="6" t="s">
        <v>28</v>
      </c>
      <c r="H125" s="6" t="s">
        <v>24</v>
      </c>
      <c r="J125" s="106">
        <v>0</v>
      </c>
      <c r="K125" s="107">
        <v>0</v>
      </c>
      <c r="L125" s="107">
        <v>0</v>
      </c>
      <c r="M125" s="107">
        <v>0</v>
      </c>
      <c r="N125" s="107">
        <v>0</v>
      </c>
      <c r="O125" s="108">
        <v>0</v>
      </c>
      <c r="P125" s="109">
        <v>0</v>
      </c>
      <c r="Q125" s="107">
        <v>0</v>
      </c>
      <c r="R125" s="107">
        <v>34.399000000000001</v>
      </c>
      <c r="S125" s="107">
        <v>0</v>
      </c>
      <c r="T125" s="107">
        <v>0</v>
      </c>
      <c r="U125" s="107">
        <v>0</v>
      </c>
      <c r="V125" s="127"/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34.399000000000001</v>
      </c>
      <c r="AY125" s="107">
        <v>0</v>
      </c>
    </row>
    <row r="126" spans="1:52" s="13" customFormat="1" ht="12.75" outlineLevel="1" x14ac:dyDescent="0.2">
      <c r="A126" s="181">
        <v>5</v>
      </c>
      <c r="B126" s="105" t="s">
        <v>164</v>
      </c>
      <c r="C126" s="105"/>
      <c r="D126" s="6" t="s">
        <v>31</v>
      </c>
      <c r="E126" s="6">
        <v>96</v>
      </c>
      <c r="F126" s="6">
        <v>314.63800000000003</v>
      </c>
      <c r="G126" s="6" t="s">
        <v>28</v>
      </c>
      <c r="H126" s="6" t="s">
        <v>24</v>
      </c>
      <c r="J126" s="106">
        <v>0</v>
      </c>
      <c r="K126" s="107">
        <v>0</v>
      </c>
      <c r="L126" s="107">
        <v>0</v>
      </c>
      <c r="M126" s="107">
        <v>111.244</v>
      </c>
      <c r="N126" s="107">
        <v>0</v>
      </c>
      <c r="O126" s="108">
        <v>0</v>
      </c>
      <c r="P126" s="109">
        <v>0</v>
      </c>
      <c r="Q126" s="107">
        <v>0</v>
      </c>
      <c r="R126" s="107">
        <v>203.39400000000001</v>
      </c>
      <c r="S126" s="107">
        <v>0</v>
      </c>
      <c r="T126" s="107">
        <v>0</v>
      </c>
      <c r="U126" s="107">
        <v>0</v>
      </c>
      <c r="V126" s="127"/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314.63800000000003</v>
      </c>
    </row>
    <row r="127" spans="1:52" s="170" customFormat="1" ht="12.75" customHeight="1" x14ac:dyDescent="0.2">
      <c r="A127" s="256" t="s">
        <v>245</v>
      </c>
      <c r="B127" s="256"/>
      <c r="C127" s="256"/>
      <c r="D127" s="114" t="s">
        <v>31</v>
      </c>
      <c r="E127" s="128">
        <v>126</v>
      </c>
      <c r="F127" s="145">
        <v>437.46100000000001</v>
      </c>
      <c r="G127" s="128"/>
      <c r="H127" s="117"/>
      <c r="I127" s="13"/>
      <c r="J127" s="165"/>
      <c r="K127" s="166"/>
      <c r="L127" s="166"/>
      <c r="M127" s="166"/>
      <c r="N127" s="166"/>
      <c r="O127" s="167"/>
      <c r="P127" s="168"/>
      <c r="Q127" s="166"/>
      <c r="R127" s="166"/>
      <c r="S127" s="166"/>
      <c r="T127" s="166"/>
      <c r="U127" s="167"/>
      <c r="V127" s="179">
        <v>437.46100000000001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23"/>
    </row>
    <row r="128" spans="1:52" s="170" customFormat="1" ht="12.75" customHeight="1" x14ac:dyDescent="0.2">
      <c r="A128" s="138" t="s">
        <v>72</v>
      </c>
      <c r="B128" s="254" t="s">
        <v>246</v>
      </c>
      <c r="C128" s="254"/>
      <c r="D128" s="254"/>
      <c r="E128" s="254"/>
      <c r="F128" s="254"/>
      <c r="G128" s="254"/>
      <c r="H128" s="254"/>
      <c r="I128" s="13"/>
      <c r="J128" s="171"/>
      <c r="K128" s="172"/>
      <c r="L128" s="172"/>
      <c r="M128" s="172"/>
      <c r="N128" s="172"/>
      <c r="O128" s="173"/>
      <c r="P128" s="174"/>
      <c r="Q128" s="172"/>
      <c r="R128" s="172"/>
      <c r="S128" s="172"/>
      <c r="T128" s="172"/>
      <c r="U128" s="173"/>
      <c r="V128" s="175"/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</row>
    <row r="129" spans="1:52" s="170" customFormat="1" ht="12.75" outlineLevel="1" x14ac:dyDescent="0.2">
      <c r="A129" s="6">
        <v>1</v>
      </c>
      <c r="B129" s="105" t="s">
        <v>137</v>
      </c>
      <c r="C129" s="105"/>
      <c r="D129" s="6" t="s">
        <v>31</v>
      </c>
      <c r="E129" s="6">
        <v>1</v>
      </c>
      <c r="F129" s="6">
        <v>15.33</v>
      </c>
      <c r="G129" s="6" t="s">
        <v>23</v>
      </c>
      <c r="H129" s="6" t="s">
        <v>24</v>
      </c>
      <c r="I129" s="13"/>
      <c r="J129" s="106">
        <v>0</v>
      </c>
      <c r="K129" s="107">
        <v>0</v>
      </c>
      <c r="L129" s="107">
        <v>0</v>
      </c>
      <c r="M129" s="107">
        <v>0</v>
      </c>
      <c r="N129" s="107">
        <v>15.33</v>
      </c>
      <c r="O129" s="108">
        <v>0</v>
      </c>
      <c r="P129" s="109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78"/>
      <c r="Y129" s="107">
        <v>0</v>
      </c>
      <c r="Z129" s="107">
        <v>0</v>
      </c>
      <c r="AA129" s="107">
        <v>0</v>
      </c>
      <c r="AB129" s="107">
        <v>15.33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</row>
    <row r="130" spans="1:52" s="170" customFormat="1" ht="12.75" outlineLevel="1" x14ac:dyDescent="0.2">
      <c r="A130" s="6">
        <v>2</v>
      </c>
      <c r="B130" s="105" t="s">
        <v>138</v>
      </c>
      <c r="C130" s="105"/>
      <c r="D130" s="6" t="s">
        <v>31</v>
      </c>
      <c r="E130" s="6">
        <v>7</v>
      </c>
      <c r="F130" s="6">
        <v>107.30800000000001</v>
      </c>
      <c r="G130" s="6" t="s">
        <v>23</v>
      </c>
      <c r="H130" s="6" t="s">
        <v>24</v>
      </c>
      <c r="I130" s="13"/>
      <c r="J130" s="106">
        <v>0</v>
      </c>
      <c r="K130" s="107">
        <v>0</v>
      </c>
      <c r="L130" s="107">
        <v>0</v>
      </c>
      <c r="M130" s="107">
        <v>0</v>
      </c>
      <c r="N130" s="107">
        <v>107.30800000000001</v>
      </c>
      <c r="O130" s="108">
        <v>0</v>
      </c>
      <c r="P130" s="109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78"/>
      <c r="Y130" s="107">
        <v>0</v>
      </c>
      <c r="Z130" s="107">
        <v>0</v>
      </c>
      <c r="AA130" s="107">
        <v>0</v>
      </c>
      <c r="AB130" s="107">
        <v>0</v>
      </c>
      <c r="AC130" s="107">
        <v>107.30800000000001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</row>
    <row r="131" spans="1:52" s="170" customFormat="1" ht="12.75" outlineLevel="1" x14ac:dyDescent="0.2">
      <c r="A131" s="6">
        <v>3</v>
      </c>
      <c r="B131" s="105" t="s">
        <v>144</v>
      </c>
      <c r="C131" s="105"/>
      <c r="D131" s="6" t="s">
        <v>31</v>
      </c>
      <c r="E131" s="6">
        <v>7</v>
      </c>
      <c r="F131" s="6">
        <v>97.331999999999994</v>
      </c>
      <c r="G131" s="6" t="s">
        <v>23</v>
      </c>
      <c r="H131" s="6" t="s">
        <v>24</v>
      </c>
      <c r="I131" s="13"/>
      <c r="J131" s="106">
        <v>0</v>
      </c>
      <c r="K131" s="107">
        <v>0</v>
      </c>
      <c r="L131" s="107">
        <v>0</v>
      </c>
      <c r="M131" s="107">
        <v>0</v>
      </c>
      <c r="N131" s="107">
        <v>97.331999999999994</v>
      </c>
      <c r="O131" s="108">
        <v>0</v>
      </c>
      <c r="P131" s="109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78"/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97.331999999999994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</row>
    <row r="132" spans="1:52" s="170" customFormat="1" ht="12.75" outlineLevel="1" x14ac:dyDescent="0.2">
      <c r="A132" s="6">
        <v>4</v>
      </c>
      <c r="B132" s="105" t="s">
        <v>150</v>
      </c>
      <c r="C132" s="105"/>
      <c r="D132" s="6" t="s">
        <v>31</v>
      </c>
      <c r="E132" s="6">
        <v>6</v>
      </c>
      <c r="F132" s="6">
        <v>83.427999999999997</v>
      </c>
      <c r="G132" s="6" t="s">
        <v>23</v>
      </c>
      <c r="H132" s="6" t="s">
        <v>24</v>
      </c>
      <c r="I132" s="13"/>
      <c r="J132" s="106">
        <v>0</v>
      </c>
      <c r="K132" s="107">
        <v>0</v>
      </c>
      <c r="L132" s="107">
        <v>0</v>
      </c>
      <c r="M132" s="107">
        <v>0</v>
      </c>
      <c r="N132" s="107">
        <v>83.427999999999997</v>
      </c>
      <c r="O132" s="108">
        <v>0</v>
      </c>
      <c r="P132" s="109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78"/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83.427999999999997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</row>
    <row r="133" spans="1:52" s="170" customFormat="1" ht="12.75" outlineLevel="1" x14ac:dyDescent="0.2">
      <c r="A133" s="6">
        <v>5</v>
      </c>
      <c r="B133" s="105" t="s">
        <v>160</v>
      </c>
      <c r="C133" s="105"/>
      <c r="D133" s="6" t="s">
        <v>31</v>
      </c>
      <c r="E133" s="6">
        <v>3</v>
      </c>
      <c r="F133" s="6">
        <v>41.713000000000001</v>
      </c>
      <c r="G133" s="6" t="s">
        <v>23</v>
      </c>
      <c r="H133" s="6" t="s">
        <v>24</v>
      </c>
      <c r="I133" s="13"/>
      <c r="J133" s="106">
        <v>0</v>
      </c>
      <c r="K133" s="107">
        <v>0</v>
      </c>
      <c r="L133" s="107">
        <v>0</v>
      </c>
      <c r="M133" s="107">
        <v>0</v>
      </c>
      <c r="N133" s="107">
        <v>41.713000000000001</v>
      </c>
      <c r="O133" s="108">
        <v>0</v>
      </c>
      <c r="P133" s="109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78"/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41.713000000000001</v>
      </c>
      <c r="AX133" s="107">
        <v>0</v>
      </c>
      <c r="AY133" s="107">
        <v>0</v>
      </c>
    </row>
    <row r="134" spans="1:52" s="170" customFormat="1" ht="12.75" customHeight="1" x14ac:dyDescent="0.2">
      <c r="A134" s="256" t="s">
        <v>247</v>
      </c>
      <c r="B134" s="256"/>
      <c r="C134" s="256"/>
      <c r="D134" s="114" t="s">
        <v>55</v>
      </c>
      <c r="E134" s="128">
        <v>24</v>
      </c>
      <c r="F134" s="145">
        <v>345.11100000000005</v>
      </c>
      <c r="G134" s="128"/>
      <c r="H134" s="163"/>
      <c r="I134" s="123"/>
      <c r="J134" s="165"/>
      <c r="K134" s="166"/>
      <c r="L134" s="166"/>
      <c r="M134" s="166"/>
      <c r="N134" s="166"/>
      <c r="O134" s="167"/>
      <c r="P134" s="168"/>
      <c r="Q134" s="166"/>
      <c r="R134" s="166"/>
      <c r="S134" s="166"/>
      <c r="T134" s="166"/>
      <c r="U134" s="167"/>
      <c r="V134" s="179">
        <v>345.11100000000005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23"/>
    </row>
    <row r="135" spans="1:52" s="170" customFormat="1" ht="12.75" customHeight="1" outlineLevel="1" x14ac:dyDescent="0.2">
      <c r="A135" s="138" t="s">
        <v>112</v>
      </c>
      <c r="B135" s="254" t="s">
        <v>248</v>
      </c>
      <c r="C135" s="254"/>
      <c r="D135" s="254"/>
      <c r="E135" s="254"/>
      <c r="F135" s="254"/>
      <c r="G135" s="254"/>
      <c r="H135" s="254"/>
      <c r="I135" s="13"/>
      <c r="J135" s="171"/>
      <c r="K135" s="172"/>
      <c r="L135" s="172"/>
      <c r="M135" s="172"/>
      <c r="N135" s="172"/>
      <c r="O135" s="173"/>
      <c r="P135" s="174"/>
      <c r="Q135" s="172"/>
      <c r="R135" s="172"/>
      <c r="S135" s="172"/>
      <c r="T135" s="172"/>
      <c r="U135" s="173"/>
      <c r="V135" s="175"/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</row>
    <row r="136" spans="1:52" s="170" customFormat="1" ht="12.75" outlineLevel="1" x14ac:dyDescent="0.2">
      <c r="A136" s="6">
        <v>1</v>
      </c>
      <c r="B136" s="191" t="s">
        <v>144</v>
      </c>
      <c r="C136" s="191"/>
      <c r="D136" s="6" t="s">
        <v>55</v>
      </c>
      <c r="E136" s="6">
        <v>1</v>
      </c>
      <c r="F136" s="6">
        <v>34.189</v>
      </c>
      <c r="G136" s="6" t="s">
        <v>38</v>
      </c>
      <c r="H136" s="6" t="s">
        <v>24</v>
      </c>
      <c r="I136" s="13"/>
      <c r="J136" s="106">
        <v>0</v>
      </c>
      <c r="K136" s="107">
        <v>0</v>
      </c>
      <c r="L136" s="107">
        <v>0</v>
      </c>
      <c r="M136" s="107">
        <v>0</v>
      </c>
      <c r="N136" s="107">
        <v>0</v>
      </c>
      <c r="O136" s="108">
        <v>34.189</v>
      </c>
      <c r="P136" s="109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78"/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34.189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</row>
    <row r="137" spans="1:52" s="170" customFormat="1" ht="12.75" outlineLevel="1" x14ac:dyDescent="0.2">
      <c r="A137" s="6">
        <v>2</v>
      </c>
      <c r="B137" s="191" t="s">
        <v>149</v>
      </c>
      <c r="C137" s="191"/>
      <c r="D137" s="6" t="s">
        <v>55</v>
      </c>
      <c r="E137" s="6">
        <v>2</v>
      </c>
      <c r="F137" s="6">
        <v>68.38</v>
      </c>
      <c r="G137" s="6" t="s">
        <v>38</v>
      </c>
      <c r="H137" s="6" t="s">
        <v>24</v>
      </c>
      <c r="I137" s="13"/>
      <c r="J137" s="106">
        <v>0</v>
      </c>
      <c r="K137" s="107">
        <v>0</v>
      </c>
      <c r="L137" s="107">
        <v>0</v>
      </c>
      <c r="M137" s="107">
        <v>0</v>
      </c>
      <c r="N137" s="107">
        <v>0</v>
      </c>
      <c r="O137" s="108">
        <v>68.38</v>
      </c>
      <c r="P137" s="109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78"/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68.38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</row>
    <row r="138" spans="1:52" s="170" customFormat="1" ht="12.75" outlineLevel="1" x14ac:dyDescent="0.2">
      <c r="A138" s="6">
        <v>3</v>
      </c>
      <c r="B138" s="191" t="s">
        <v>150</v>
      </c>
      <c r="C138" s="191"/>
      <c r="D138" s="6" t="s">
        <v>55</v>
      </c>
      <c r="E138" s="6">
        <v>3</v>
      </c>
      <c r="F138" s="6">
        <v>102.569</v>
      </c>
      <c r="G138" s="6" t="s">
        <v>38</v>
      </c>
      <c r="H138" s="6" t="s">
        <v>24</v>
      </c>
      <c r="I138" s="13"/>
      <c r="J138" s="106">
        <v>0</v>
      </c>
      <c r="K138" s="107">
        <v>0</v>
      </c>
      <c r="L138" s="107">
        <v>0</v>
      </c>
      <c r="M138" s="107">
        <v>0</v>
      </c>
      <c r="N138" s="107">
        <v>0</v>
      </c>
      <c r="O138" s="108">
        <v>102.569</v>
      </c>
      <c r="P138" s="109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78"/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102.569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</row>
    <row r="139" spans="1:52" s="170" customFormat="1" ht="12.75" outlineLevel="1" x14ac:dyDescent="0.2">
      <c r="A139" s="6">
        <v>4</v>
      </c>
      <c r="B139" s="191" t="s">
        <v>160</v>
      </c>
      <c r="C139" s="191"/>
      <c r="D139" s="6" t="s">
        <v>55</v>
      </c>
      <c r="E139" s="6">
        <v>1</v>
      </c>
      <c r="F139" s="6">
        <v>34.189</v>
      </c>
      <c r="G139" s="6" t="s">
        <v>38</v>
      </c>
      <c r="H139" s="6" t="s">
        <v>24</v>
      </c>
      <c r="I139" s="13"/>
      <c r="J139" s="106">
        <v>0</v>
      </c>
      <c r="K139" s="107">
        <v>0</v>
      </c>
      <c r="L139" s="107">
        <v>0</v>
      </c>
      <c r="M139" s="107">
        <v>0</v>
      </c>
      <c r="N139" s="107">
        <v>0</v>
      </c>
      <c r="O139" s="108">
        <v>34.189</v>
      </c>
      <c r="P139" s="109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78"/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34.189</v>
      </c>
      <c r="AX139" s="107">
        <v>0</v>
      </c>
      <c r="AY139" s="107">
        <v>0</v>
      </c>
    </row>
    <row r="140" spans="1:52" s="170" customFormat="1" ht="12.75" outlineLevel="1" x14ac:dyDescent="0.2">
      <c r="A140" s="6">
        <v>5</v>
      </c>
      <c r="B140" s="191" t="s">
        <v>162</v>
      </c>
      <c r="C140" s="191"/>
      <c r="D140" s="6" t="s">
        <v>55</v>
      </c>
      <c r="E140" s="6">
        <v>1</v>
      </c>
      <c r="F140" s="6">
        <v>34.189</v>
      </c>
      <c r="G140" s="6" t="s">
        <v>38</v>
      </c>
      <c r="H140" s="6" t="s">
        <v>24</v>
      </c>
      <c r="I140" s="13"/>
      <c r="J140" s="106">
        <v>0</v>
      </c>
      <c r="K140" s="107">
        <v>0</v>
      </c>
      <c r="L140" s="107">
        <v>0</v>
      </c>
      <c r="M140" s="107">
        <v>0</v>
      </c>
      <c r="N140" s="107">
        <v>0</v>
      </c>
      <c r="O140" s="108">
        <v>34.189</v>
      </c>
      <c r="P140" s="109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78"/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34.189</v>
      </c>
      <c r="AY140" s="107">
        <v>0</v>
      </c>
    </row>
    <row r="141" spans="1:52" s="170" customFormat="1" ht="12.75" customHeight="1" x14ac:dyDescent="0.2">
      <c r="A141" s="256" t="s">
        <v>249</v>
      </c>
      <c r="B141" s="256"/>
      <c r="C141" s="256"/>
      <c r="D141" s="114" t="s">
        <v>55</v>
      </c>
      <c r="E141" s="128">
        <v>8</v>
      </c>
      <c r="F141" s="145">
        <v>273.51599999999996</v>
      </c>
      <c r="G141" s="128"/>
      <c r="H141" s="163"/>
      <c r="I141" s="13"/>
      <c r="J141" s="165"/>
      <c r="K141" s="166"/>
      <c r="L141" s="166"/>
      <c r="M141" s="166"/>
      <c r="N141" s="166"/>
      <c r="O141" s="167"/>
      <c r="P141" s="168"/>
      <c r="Q141" s="166"/>
      <c r="R141" s="166"/>
      <c r="S141" s="166"/>
      <c r="T141" s="166"/>
      <c r="U141" s="167"/>
      <c r="V141" s="179">
        <v>273.51599999999996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23"/>
    </row>
    <row r="142" spans="1:52" s="199" customFormat="1" ht="12.75" customHeight="1" x14ac:dyDescent="0.2">
      <c r="A142" s="90" t="s">
        <v>250</v>
      </c>
      <c r="B142" s="253" t="s">
        <v>251</v>
      </c>
      <c r="C142" s="253"/>
      <c r="D142" s="253"/>
      <c r="E142" s="253"/>
      <c r="F142" s="192">
        <v>1074.117</v>
      </c>
      <c r="G142" s="193"/>
      <c r="H142" s="193"/>
      <c r="I142" s="13"/>
      <c r="J142" s="194"/>
      <c r="K142" s="195"/>
      <c r="L142" s="195"/>
      <c r="M142" s="195"/>
      <c r="N142" s="195"/>
      <c r="O142" s="196"/>
      <c r="P142" s="197"/>
      <c r="Q142" s="195"/>
      <c r="R142" s="195"/>
      <c r="S142" s="195"/>
      <c r="T142" s="195"/>
      <c r="U142" s="196"/>
      <c r="V142" s="198"/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</row>
    <row r="143" spans="1:52" s="199" customFormat="1" ht="12.75" hidden="1" customHeight="1" outlineLevel="1" x14ac:dyDescent="0.2">
      <c r="A143" s="97" t="s">
        <v>252</v>
      </c>
      <c r="B143" s="257" t="s">
        <v>253</v>
      </c>
      <c r="C143" s="257"/>
      <c r="D143" s="257"/>
      <c r="E143" s="257"/>
      <c r="F143" s="257"/>
      <c r="G143" s="257"/>
      <c r="H143" s="257"/>
      <c r="I143" s="13"/>
      <c r="J143" s="171"/>
      <c r="K143" s="172"/>
      <c r="L143" s="172"/>
      <c r="M143" s="172"/>
      <c r="N143" s="172"/>
      <c r="O143" s="173"/>
      <c r="P143" s="174"/>
      <c r="Q143" s="172"/>
      <c r="R143" s="172"/>
      <c r="S143" s="172"/>
      <c r="T143" s="172"/>
      <c r="U143" s="173"/>
      <c r="V143" s="175"/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</row>
    <row r="144" spans="1:52" s="199" customFormat="1" ht="12.75" hidden="1" outlineLevel="1" x14ac:dyDescent="0.2">
      <c r="A144" s="6">
        <v>1</v>
      </c>
      <c r="B144" s="176"/>
      <c r="C144" s="176"/>
      <c r="D144" s="6"/>
      <c r="E144" s="6"/>
      <c r="F144" s="6"/>
      <c r="G144" s="6"/>
      <c r="H144" s="6"/>
      <c r="I144" s="13"/>
      <c r="J144" s="106">
        <v>0</v>
      </c>
      <c r="K144" s="107">
        <v>0</v>
      </c>
      <c r="L144" s="107">
        <v>0</v>
      </c>
      <c r="M144" s="107">
        <v>0</v>
      </c>
      <c r="N144" s="107">
        <v>0</v>
      </c>
      <c r="O144" s="108">
        <v>0</v>
      </c>
      <c r="P144" s="109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200"/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</row>
    <row r="145" spans="1:52" s="199" customFormat="1" ht="12.75" hidden="1" outlineLevel="1" x14ac:dyDescent="0.2">
      <c r="A145" s="6">
        <v>2</v>
      </c>
      <c r="B145" s="176"/>
      <c r="C145" s="176"/>
      <c r="D145" s="6"/>
      <c r="E145" s="6"/>
      <c r="F145" s="6"/>
      <c r="G145" s="6"/>
      <c r="H145" s="6"/>
      <c r="I145" s="13"/>
      <c r="J145" s="201"/>
      <c r="K145" s="202"/>
      <c r="L145" s="202"/>
      <c r="M145" s="202"/>
      <c r="N145" s="202"/>
      <c r="O145" s="203"/>
      <c r="P145" s="204"/>
      <c r="Q145" s="202"/>
      <c r="R145" s="202"/>
      <c r="S145" s="202"/>
      <c r="T145" s="202"/>
      <c r="U145" s="203"/>
      <c r="V145" s="200"/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</row>
    <row r="146" spans="1:52" ht="24" customHeight="1" collapsed="1" x14ac:dyDescent="0.25">
      <c r="A146" s="256" t="s">
        <v>254</v>
      </c>
      <c r="B146" s="256"/>
      <c r="C146" s="256"/>
      <c r="D146" s="114" t="s">
        <v>31</v>
      </c>
      <c r="E146" s="128">
        <v>0</v>
      </c>
      <c r="F146" s="128">
        <v>0</v>
      </c>
      <c r="G146" s="205"/>
      <c r="H146" s="206"/>
      <c r="I146" s="13"/>
      <c r="J146" s="118"/>
      <c r="K146" s="119"/>
      <c r="L146" s="119"/>
      <c r="M146" s="119"/>
      <c r="N146" s="119"/>
      <c r="O146" s="120"/>
      <c r="P146" s="121"/>
      <c r="Q146" s="119"/>
      <c r="R146" s="119"/>
      <c r="S146" s="119"/>
      <c r="T146" s="119"/>
      <c r="U146" s="120"/>
      <c r="V146" s="122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</row>
    <row r="147" spans="1:52" s="199" customFormat="1" ht="12.75" customHeight="1" outlineLevel="1" x14ac:dyDescent="0.2">
      <c r="A147" s="97">
        <v>24</v>
      </c>
      <c r="B147" s="257" t="s">
        <v>255</v>
      </c>
      <c r="C147" s="257"/>
      <c r="D147" s="257"/>
      <c r="E147" s="257"/>
      <c r="F147" s="257"/>
      <c r="G147" s="257"/>
      <c r="H147" s="257"/>
      <c r="I147" s="13"/>
      <c r="J147" s="171"/>
      <c r="K147" s="172"/>
      <c r="L147" s="172"/>
      <c r="M147" s="172"/>
      <c r="N147" s="172"/>
      <c r="O147" s="173"/>
      <c r="P147" s="174"/>
      <c r="Q147" s="172"/>
      <c r="R147" s="172"/>
      <c r="S147" s="172"/>
      <c r="T147" s="172"/>
      <c r="U147" s="173"/>
      <c r="V147" s="175"/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</row>
    <row r="148" spans="1:52" outlineLevel="1" x14ac:dyDescent="0.25">
      <c r="A148" s="4">
        <v>1</v>
      </c>
      <c r="B148" s="105" t="s">
        <v>140</v>
      </c>
      <c r="C148" s="139" t="s">
        <v>230</v>
      </c>
      <c r="D148" s="4" t="s">
        <v>55</v>
      </c>
      <c r="E148" s="4">
        <v>7</v>
      </c>
      <c r="F148" s="4">
        <v>26.449000000000002</v>
      </c>
      <c r="G148" s="4" t="s">
        <v>35</v>
      </c>
      <c r="H148" s="4" t="s">
        <v>24</v>
      </c>
      <c r="I148" s="13"/>
      <c r="J148" s="106">
        <v>26.449000000000002</v>
      </c>
      <c r="K148" s="107">
        <v>0</v>
      </c>
      <c r="L148" s="107">
        <v>0</v>
      </c>
      <c r="M148" s="107">
        <v>0</v>
      </c>
      <c r="N148" s="107">
        <v>0</v>
      </c>
      <c r="O148" s="108">
        <v>0</v>
      </c>
      <c r="P148" s="109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27"/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26.449000000000002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</row>
    <row r="149" spans="1:52" outlineLevel="1" x14ac:dyDescent="0.25">
      <c r="A149" s="4">
        <v>2</v>
      </c>
      <c r="B149" s="105" t="s">
        <v>143</v>
      </c>
      <c r="C149" s="139"/>
      <c r="D149" s="4" t="s">
        <v>55</v>
      </c>
      <c r="E149" s="4">
        <v>5</v>
      </c>
      <c r="F149" s="4">
        <v>24.943999999999999</v>
      </c>
      <c r="G149" s="4" t="s">
        <v>107</v>
      </c>
      <c r="H149" s="4" t="s">
        <v>24</v>
      </c>
      <c r="I149" s="13"/>
      <c r="J149" s="106">
        <v>0</v>
      </c>
      <c r="K149" s="107">
        <v>0</v>
      </c>
      <c r="L149" s="107">
        <v>0</v>
      </c>
      <c r="M149" s="107">
        <v>0</v>
      </c>
      <c r="N149" s="107">
        <v>0</v>
      </c>
      <c r="O149" s="108">
        <v>0</v>
      </c>
      <c r="P149" s="109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24.943999999999999</v>
      </c>
      <c r="V149" s="127"/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24.943999999999999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</row>
    <row r="150" spans="1:52" outlineLevel="1" x14ac:dyDescent="0.25">
      <c r="A150" s="4">
        <v>3</v>
      </c>
      <c r="B150" s="105" t="s">
        <v>153</v>
      </c>
      <c r="C150" s="139"/>
      <c r="D150" s="4" t="s">
        <v>55</v>
      </c>
      <c r="E150" s="4">
        <v>16</v>
      </c>
      <c r="F150" s="4">
        <v>25.609000000000002</v>
      </c>
      <c r="G150" s="4" t="s">
        <v>107</v>
      </c>
      <c r="H150" s="4" t="s">
        <v>24</v>
      </c>
      <c r="I150" s="13"/>
      <c r="J150" s="106">
        <v>0</v>
      </c>
      <c r="K150" s="107">
        <v>0</v>
      </c>
      <c r="L150" s="107">
        <v>0</v>
      </c>
      <c r="M150" s="107">
        <v>0</v>
      </c>
      <c r="N150" s="107">
        <v>0</v>
      </c>
      <c r="O150" s="108">
        <v>0</v>
      </c>
      <c r="P150" s="109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25.609000000000002</v>
      </c>
      <c r="V150" s="127"/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25.609000000000002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</row>
    <row r="151" spans="1:52" outlineLevel="1" x14ac:dyDescent="0.25">
      <c r="A151" s="4">
        <v>4</v>
      </c>
      <c r="B151" s="105" t="s">
        <v>154</v>
      </c>
      <c r="C151" s="139"/>
      <c r="D151" s="4" t="s">
        <v>55</v>
      </c>
      <c r="E151" s="4">
        <v>8</v>
      </c>
      <c r="F151" s="4">
        <v>15.904999999999999</v>
      </c>
      <c r="G151" s="4" t="s">
        <v>107</v>
      </c>
      <c r="H151" s="4" t="s">
        <v>24</v>
      </c>
      <c r="I151" s="13"/>
      <c r="J151" s="106">
        <v>0</v>
      </c>
      <c r="K151" s="107">
        <v>0</v>
      </c>
      <c r="L151" s="107">
        <v>0</v>
      </c>
      <c r="M151" s="107">
        <v>0</v>
      </c>
      <c r="N151" s="107">
        <v>0</v>
      </c>
      <c r="O151" s="108">
        <v>0</v>
      </c>
      <c r="P151" s="109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15.904999999999999</v>
      </c>
      <c r="V151" s="127"/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15.904999999999999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</row>
    <row r="152" spans="1:52" ht="32.25" customHeight="1" x14ac:dyDescent="0.25">
      <c r="A152" s="256" t="s">
        <v>256</v>
      </c>
      <c r="B152" s="256"/>
      <c r="C152" s="256"/>
      <c r="D152" s="114" t="s">
        <v>55</v>
      </c>
      <c r="E152" s="207">
        <v>7</v>
      </c>
      <c r="F152" s="208">
        <v>92.907000000000011</v>
      </c>
      <c r="G152" s="209"/>
      <c r="H152" s="206"/>
      <c r="I152" s="13"/>
      <c r="J152" s="118"/>
      <c r="K152" s="119"/>
      <c r="L152" s="119"/>
      <c r="M152" s="119"/>
      <c r="N152" s="119"/>
      <c r="O152" s="120"/>
      <c r="P152" s="121"/>
      <c r="Q152" s="119"/>
      <c r="R152" s="119"/>
      <c r="S152" s="119"/>
      <c r="T152" s="119"/>
      <c r="U152" s="120"/>
      <c r="V152" s="122">
        <v>92.907000000000011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23"/>
    </row>
    <row r="153" spans="1:52" s="199" customFormat="1" ht="12.75" customHeight="1" outlineLevel="1" x14ac:dyDescent="0.2">
      <c r="A153" s="97" t="s">
        <v>257</v>
      </c>
      <c r="B153" s="257" t="s">
        <v>258</v>
      </c>
      <c r="C153" s="257"/>
      <c r="D153" s="257"/>
      <c r="E153" s="257"/>
      <c r="F153" s="257"/>
      <c r="G153" s="257"/>
      <c r="H153" s="257"/>
      <c r="I153" s="13"/>
      <c r="J153" s="171"/>
      <c r="K153" s="172"/>
      <c r="L153" s="172"/>
      <c r="M153" s="172"/>
      <c r="N153" s="172"/>
      <c r="O153" s="173"/>
      <c r="P153" s="174"/>
      <c r="Q153" s="172"/>
      <c r="R153" s="172"/>
      <c r="S153" s="172"/>
      <c r="T153" s="172"/>
      <c r="U153" s="173"/>
      <c r="V153" s="175"/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</row>
    <row r="154" spans="1:52" outlineLevel="1" x14ac:dyDescent="0.25">
      <c r="A154" s="4">
        <v>1</v>
      </c>
      <c r="B154" s="105" t="s">
        <v>143</v>
      </c>
      <c r="C154" s="139"/>
      <c r="D154" s="4" t="s">
        <v>55</v>
      </c>
      <c r="E154" s="4">
        <v>4</v>
      </c>
      <c r="F154" s="4">
        <v>20.222000000000001</v>
      </c>
      <c r="G154" s="4" t="s">
        <v>107</v>
      </c>
      <c r="H154" s="4" t="s">
        <v>24</v>
      </c>
      <c r="I154" s="13"/>
      <c r="J154" s="106">
        <v>0</v>
      </c>
      <c r="K154" s="107">
        <v>0</v>
      </c>
      <c r="L154" s="107">
        <v>0</v>
      </c>
      <c r="M154" s="107">
        <v>0</v>
      </c>
      <c r="N154" s="107">
        <v>0</v>
      </c>
      <c r="O154" s="108">
        <v>0</v>
      </c>
      <c r="P154" s="109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20.222000000000001</v>
      </c>
      <c r="V154" s="127"/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20.222000000000001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</row>
    <row r="155" spans="1:52" outlineLevel="1" x14ac:dyDescent="0.25">
      <c r="A155" s="4">
        <v>2</v>
      </c>
      <c r="B155" s="105" t="s">
        <v>160</v>
      </c>
      <c r="C155" s="139"/>
      <c r="D155" s="4" t="s">
        <v>55</v>
      </c>
      <c r="E155" s="4">
        <v>54</v>
      </c>
      <c r="F155" s="4">
        <v>480.49400000000003</v>
      </c>
      <c r="G155" s="4" t="s">
        <v>174</v>
      </c>
      <c r="H155" s="4" t="s">
        <v>24</v>
      </c>
      <c r="I155" s="13"/>
      <c r="J155" s="106">
        <v>0</v>
      </c>
      <c r="K155" s="107">
        <v>480.49400000000003</v>
      </c>
      <c r="L155" s="107">
        <v>0</v>
      </c>
      <c r="M155" s="107">
        <v>0</v>
      </c>
      <c r="N155" s="107">
        <v>0</v>
      </c>
      <c r="O155" s="108">
        <v>0</v>
      </c>
      <c r="P155" s="109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27"/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480.49400000000003</v>
      </c>
      <c r="AX155" s="107">
        <v>0</v>
      </c>
      <c r="AY155" s="107">
        <v>0</v>
      </c>
    </row>
    <row r="156" spans="1:52" outlineLevel="1" x14ac:dyDescent="0.25">
      <c r="A156" s="4">
        <v>3</v>
      </c>
      <c r="B156" s="105" t="s">
        <v>162</v>
      </c>
      <c r="C156" s="139"/>
      <c r="D156" s="4" t="s">
        <v>55</v>
      </c>
      <c r="E156" s="4">
        <v>54</v>
      </c>
      <c r="F156" s="4">
        <v>480.49400000000003</v>
      </c>
      <c r="G156" s="4" t="s">
        <v>65</v>
      </c>
      <c r="H156" s="4" t="s">
        <v>24</v>
      </c>
      <c r="I156" s="13"/>
      <c r="J156" s="106">
        <v>0</v>
      </c>
      <c r="K156" s="107">
        <v>0</v>
      </c>
      <c r="L156" s="107">
        <v>0</v>
      </c>
      <c r="M156" s="107">
        <v>480.49400000000003</v>
      </c>
      <c r="N156" s="107">
        <v>0</v>
      </c>
      <c r="O156" s="108">
        <v>0</v>
      </c>
      <c r="P156" s="109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27"/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480.49400000000003</v>
      </c>
      <c r="AY156" s="107">
        <v>0</v>
      </c>
    </row>
    <row r="157" spans="1:52" ht="26.25" customHeight="1" x14ac:dyDescent="0.25">
      <c r="A157" s="256" t="s">
        <v>259</v>
      </c>
      <c r="B157" s="256"/>
      <c r="C157" s="256"/>
      <c r="D157" s="114" t="s">
        <v>55</v>
      </c>
      <c r="E157" s="207">
        <v>112</v>
      </c>
      <c r="F157" s="208">
        <v>981.21</v>
      </c>
      <c r="G157" s="209"/>
      <c r="H157" s="206"/>
      <c r="I157" s="13"/>
      <c r="J157" s="118"/>
      <c r="K157" s="119"/>
      <c r="L157" s="119"/>
      <c r="M157" s="119"/>
      <c r="N157" s="119"/>
      <c r="O157" s="120"/>
      <c r="P157" s="121"/>
      <c r="Q157" s="119"/>
      <c r="R157" s="119"/>
      <c r="S157" s="119"/>
      <c r="T157" s="119"/>
      <c r="U157" s="120"/>
      <c r="V157" s="122">
        <v>981.21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23"/>
    </row>
    <row r="158" spans="1:52" ht="26.25" customHeight="1" x14ac:dyDescent="0.25">
      <c r="A158" s="210">
        <v>28</v>
      </c>
      <c r="B158" s="257" t="s">
        <v>260</v>
      </c>
      <c r="C158" s="257"/>
      <c r="D158" s="257"/>
      <c r="E158" s="257"/>
      <c r="F158" s="257"/>
      <c r="G158" s="257"/>
      <c r="H158" s="257"/>
      <c r="I158" s="13"/>
      <c r="J158" s="131"/>
      <c r="K158" s="132"/>
      <c r="L158" s="132"/>
      <c r="M158" s="132"/>
      <c r="N158" s="132"/>
      <c r="O158" s="133"/>
      <c r="P158" s="134"/>
      <c r="Q158" s="132"/>
      <c r="R158" s="132"/>
      <c r="S158" s="132"/>
      <c r="T158" s="132"/>
      <c r="U158" s="133"/>
      <c r="V158" s="102"/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</row>
    <row r="159" spans="1:52" x14ac:dyDescent="0.25">
      <c r="A159" s="4">
        <v>1</v>
      </c>
      <c r="B159" s="105" t="s">
        <v>134</v>
      </c>
      <c r="C159" s="139" t="s">
        <v>261</v>
      </c>
      <c r="D159" s="4" t="s">
        <v>31</v>
      </c>
      <c r="E159" s="4">
        <v>32</v>
      </c>
      <c r="F159" s="4">
        <v>71.137</v>
      </c>
      <c r="G159" s="4" t="s">
        <v>38</v>
      </c>
      <c r="H159" s="4" t="s">
        <v>24</v>
      </c>
      <c r="I159" s="13"/>
      <c r="J159" s="106">
        <v>0</v>
      </c>
      <c r="K159" s="107">
        <v>0</v>
      </c>
      <c r="L159" s="107">
        <v>0</v>
      </c>
      <c r="M159" s="107">
        <v>0</v>
      </c>
      <c r="N159" s="107">
        <v>0</v>
      </c>
      <c r="O159" s="108">
        <v>71.137</v>
      </c>
      <c r="P159" s="109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27"/>
      <c r="Y159" s="107">
        <v>71.137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</row>
    <row r="160" spans="1:52" x14ac:dyDescent="0.25">
      <c r="A160" s="4">
        <v>2</v>
      </c>
      <c r="B160" s="105" t="s">
        <v>136</v>
      </c>
      <c r="C160" s="139" t="s">
        <v>261</v>
      </c>
      <c r="D160" s="4" t="s">
        <v>31</v>
      </c>
      <c r="E160" s="4">
        <v>20</v>
      </c>
      <c r="F160" s="4">
        <v>44.43</v>
      </c>
      <c r="G160" s="4" t="s">
        <v>53</v>
      </c>
      <c r="H160" s="4" t="s">
        <v>24</v>
      </c>
      <c r="I160" s="13"/>
      <c r="J160" s="106">
        <v>0</v>
      </c>
      <c r="K160" s="107">
        <v>0</v>
      </c>
      <c r="L160" s="107">
        <v>0</v>
      </c>
      <c r="M160" s="107">
        <v>0</v>
      </c>
      <c r="N160" s="107">
        <v>0</v>
      </c>
      <c r="O160" s="108">
        <v>0</v>
      </c>
      <c r="P160" s="109">
        <v>0</v>
      </c>
      <c r="Q160" s="107">
        <v>0</v>
      </c>
      <c r="R160" s="107">
        <v>0</v>
      </c>
      <c r="S160" s="107">
        <v>0</v>
      </c>
      <c r="T160" s="107">
        <v>44.43</v>
      </c>
      <c r="U160" s="107">
        <v>0</v>
      </c>
      <c r="V160" s="127"/>
      <c r="Y160" s="107">
        <v>0</v>
      </c>
      <c r="Z160" s="107">
        <v>0</v>
      </c>
      <c r="AA160" s="107">
        <v>44.43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</row>
    <row r="161" spans="1:52" x14ac:dyDescent="0.25">
      <c r="A161" s="4">
        <v>3</v>
      </c>
      <c r="B161" s="105" t="s">
        <v>146</v>
      </c>
      <c r="C161" s="139" t="s">
        <v>261</v>
      </c>
      <c r="D161" s="4" t="s">
        <v>31</v>
      </c>
      <c r="E161" s="4">
        <v>15</v>
      </c>
      <c r="F161" s="4">
        <v>30.815000000000001</v>
      </c>
      <c r="G161" s="4" t="s">
        <v>53</v>
      </c>
      <c r="H161" s="4" t="s">
        <v>24</v>
      </c>
      <c r="I161" s="13"/>
      <c r="J161" s="106">
        <v>0</v>
      </c>
      <c r="K161" s="107">
        <v>0</v>
      </c>
      <c r="L161" s="107">
        <v>0</v>
      </c>
      <c r="M161" s="107">
        <v>0</v>
      </c>
      <c r="N161" s="107">
        <v>0</v>
      </c>
      <c r="O161" s="108">
        <v>0</v>
      </c>
      <c r="P161" s="109">
        <v>0</v>
      </c>
      <c r="Q161" s="107">
        <v>0</v>
      </c>
      <c r="R161" s="107">
        <v>0</v>
      </c>
      <c r="S161" s="107">
        <v>0</v>
      </c>
      <c r="T161" s="107">
        <v>30.815000000000001</v>
      </c>
      <c r="U161" s="107">
        <v>0</v>
      </c>
      <c r="V161" s="127"/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30.815000000000001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</row>
    <row r="162" spans="1:52" x14ac:dyDescent="0.25">
      <c r="A162" s="4">
        <v>4</v>
      </c>
      <c r="B162" s="105" t="s">
        <v>150</v>
      </c>
      <c r="C162" s="139" t="s">
        <v>261</v>
      </c>
      <c r="D162" s="4" t="s">
        <v>55</v>
      </c>
      <c r="E162" s="4">
        <v>3</v>
      </c>
      <c r="F162" s="4">
        <v>19.474</v>
      </c>
      <c r="G162" s="4" t="s">
        <v>53</v>
      </c>
      <c r="H162" s="4" t="s">
        <v>24</v>
      </c>
      <c r="I162" s="13"/>
      <c r="J162" s="106">
        <v>0</v>
      </c>
      <c r="K162" s="107">
        <v>0</v>
      </c>
      <c r="L162" s="107">
        <v>0</v>
      </c>
      <c r="M162" s="107">
        <v>0</v>
      </c>
      <c r="N162" s="107">
        <v>0</v>
      </c>
      <c r="O162" s="108">
        <v>0</v>
      </c>
      <c r="P162" s="109">
        <v>0</v>
      </c>
      <c r="Q162" s="107">
        <v>0</v>
      </c>
      <c r="R162" s="107">
        <v>0</v>
      </c>
      <c r="S162" s="107">
        <v>0</v>
      </c>
      <c r="T162" s="107">
        <v>19.474</v>
      </c>
      <c r="U162" s="107">
        <v>0</v>
      </c>
      <c r="V162" s="127"/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19.474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</row>
    <row r="163" spans="1:52" x14ac:dyDescent="0.25">
      <c r="A163" s="4">
        <v>5</v>
      </c>
      <c r="B163" s="105" t="s">
        <v>151</v>
      </c>
      <c r="C163" s="139" t="s">
        <v>262</v>
      </c>
      <c r="D163" s="4" t="s">
        <v>55</v>
      </c>
      <c r="E163" s="4">
        <v>1</v>
      </c>
      <c r="F163" s="4">
        <v>60.862000000000002</v>
      </c>
      <c r="G163" s="4" t="s">
        <v>65</v>
      </c>
      <c r="H163" s="4" t="s">
        <v>24</v>
      </c>
      <c r="I163" s="13"/>
      <c r="J163" s="106">
        <v>0</v>
      </c>
      <c r="K163" s="107">
        <v>0</v>
      </c>
      <c r="L163" s="107">
        <v>0</v>
      </c>
      <c r="M163" s="107">
        <v>60.862000000000002</v>
      </c>
      <c r="N163" s="107">
        <v>0</v>
      </c>
      <c r="O163" s="108">
        <v>0</v>
      </c>
      <c r="P163" s="109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27"/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60.862000000000002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</row>
    <row r="164" spans="1:52" x14ac:dyDescent="0.25">
      <c r="A164" s="4">
        <v>6</v>
      </c>
      <c r="B164" s="105" t="s">
        <v>162</v>
      </c>
      <c r="C164" s="139" t="s">
        <v>263</v>
      </c>
      <c r="D164" s="4" t="s">
        <v>171</v>
      </c>
      <c r="E164" s="4">
        <v>1</v>
      </c>
      <c r="F164" s="4">
        <v>40.463999999999999</v>
      </c>
      <c r="G164" s="4" t="s">
        <v>28</v>
      </c>
      <c r="H164" s="4" t="s">
        <v>24</v>
      </c>
      <c r="I164" s="13"/>
      <c r="J164" s="106">
        <v>0</v>
      </c>
      <c r="K164" s="107">
        <v>0</v>
      </c>
      <c r="L164" s="107">
        <v>0</v>
      </c>
      <c r="M164" s="107">
        <v>0</v>
      </c>
      <c r="N164" s="107">
        <v>0</v>
      </c>
      <c r="O164" s="108">
        <v>0</v>
      </c>
      <c r="P164" s="109">
        <v>0</v>
      </c>
      <c r="Q164" s="107">
        <v>0</v>
      </c>
      <c r="R164" s="107">
        <v>40.463999999999999</v>
      </c>
      <c r="S164" s="107">
        <v>0</v>
      </c>
      <c r="T164" s="107">
        <v>0</v>
      </c>
      <c r="U164" s="107">
        <v>0</v>
      </c>
      <c r="V164" s="127"/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40.463999999999999</v>
      </c>
      <c r="AY164" s="107">
        <v>0</v>
      </c>
    </row>
    <row r="165" spans="1:52" x14ac:dyDescent="0.25">
      <c r="A165" s="4">
        <v>7</v>
      </c>
      <c r="B165" s="105" t="s">
        <v>164</v>
      </c>
      <c r="C165" s="139" t="s">
        <v>262</v>
      </c>
      <c r="D165" s="4" t="s">
        <v>171</v>
      </c>
      <c r="E165" s="4">
        <v>1</v>
      </c>
      <c r="F165" s="4">
        <v>231.56800000000001</v>
      </c>
      <c r="G165" s="4" t="s">
        <v>53</v>
      </c>
      <c r="H165" s="4" t="s">
        <v>24</v>
      </c>
      <c r="I165" s="13"/>
      <c r="J165" s="106">
        <v>0</v>
      </c>
      <c r="K165" s="107">
        <v>0</v>
      </c>
      <c r="L165" s="107">
        <v>0</v>
      </c>
      <c r="M165" s="107">
        <v>0</v>
      </c>
      <c r="N165" s="107">
        <v>0</v>
      </c>
      <c r="O165" s="108">
        <v>0</v>
      </c>
      <c r="P165" s="109">
        <v>0</v>
      </c>
      <c r="Q165" s="107">
        <v>0</v>
      </c>
      <c r="R165" s="107">
        <v>0</v>
      </c>
      <c r="S165" s="107">
        <v>0</v>
      </c>
      <c r="T165" s="107">
        <v>231.56800000000001</v>
      </c>
      <c r="U165" s="107">
        <v>0</v>
      </c>
      <c r="V165" s="127"/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231.56800000000001</v>
      </c>
    </row>
    <row r="166" spans="1:52" ht="26.25" customHeight="1" x14ac:dyDescent="0.25">
      <c r="A166" s="256" t="s">
        <v>264</v>
      </c>
      <c r="B166" s="256"/>
      <c r="C166" s="256"/>
      <c r="D166" s="114"/>
      <c r="E166" s="128"/>
      <c r="F166" s="145">
        <v>498.75</v>
      </c>
      <c r="G166" s="205"/>
      <c r="H166" s="206"/>
      <c r="J166" s="118"/>
      <c r="K166" s="119"/>
      <c r="L166" s="121"/>
      <c r="M166" s="119"/>
      <c r="N166" s="119"/>
      <c r="O166" s="120"/>
      <c r="P166" s="121"/>
      <c r="Q166" s="119"/>
      <c r="R166" s="119"/>
      <c r="S166" s="119"/>
      <c r="T166" s="119"/>
      <c r="U166" s="120"/>
      <c r="V166" s="122">
        <v>498.75</v>
      </c>
      <c r="X166" s="211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23"/>
    </row>
    <row r="167" spans="1:52" s="199" customFormat="1" ht="26.25" customHeight="1" x14ac:dyDescent="0.25">
      <c r="A167" s="261" t="s">
        <v>265</v>
      </c>
      <c r="B167" s="261"/>
      <c r="C167" s="212" t="s">
        <v>266</v>
      </c>
      <c r="D167" s="213"/>
      <c r="E167" s="213"/>
      <c r="F167" s="214">
        <v>14768.000000000004</v>
      </c>
      <c r="G167" s="213"/>
      <c r="H167" s="215">
        <v>0.83289260563380263</v>
      </c>
      <c r="J167" s="216">
        <v>432.19400000000002</v>
      </c>
      <c r="K167" s="217">
        <v>1956.1790000000001</v>
      </c>
      <c r="L167" s="217">
        <v>1963.1639999999998</v>
      </c>
      <c r="M167" s="217">
        <v>1980.009</v>
      </c>
      <c r="N167" s="217">
        <v>1915.9630000000004</v>
      </c>
      <c r="O167" s="218">
        <v>1484.088</v>
      </c>
      <c r="P167" s="219">
        <v>1091.5079999999998</v>
      </c>
      <c r="Q167" s="220">
        <v>561.91800000000001</v>
      </c>
      <c r="R167" s="220">
        <v>915.13499999999999</v>
      </c>
      <c r="S167" s="220">
        <v>1841.8869999999997</v>
      </c>
      <c r="T167" s="220">
        <v>539.27499999999998</v>
      </c>
      <c r="U167" s="220">
        <v>86.68</v>
      </c>
      <c r="V167" s="221">
        <v>14767.999999999998</v>
      </c>
      <c r="Y167" s="217">
        <v>441.01499999999999</v>
      </c>
      <c r="Z167" s="217">
        <v>212.988</v>
      </c>
      <c r="AA167" s="217">
        <v>44.43</v>
      </c>
      <c r="AB167" s="217">
        <v>602.01099999999997</v>
      </c>
      <c r="AC167" s="217">
        <v>981.125</v>
      </c>
      <c r="AD167" s="217">
        <v>237.09</v>
      </c>
      <c r="AE167" s="217">
        <v>931.28599999999994</v>
      </c>
      <c r="AF167" s="217">
        <v>314.21899999999999</v>
      </c>
      <c r="AG167" s="217">
        <v>434.92899999999997</v>
      </c>
      <c r="AH167" s="217">
        <v>45.165999999999997</v>
      </c>
      <c r="AI167" s="217">
        <v>338.36400000000003</v>
      </c>
      <c r="AJ167" s="217">
        <v>530.66899999999998</v>
      </c>
      <c r="AK167" s="217">
        <v>1017.0440000000001</v>
      </c>
      <c r="AL167" s="217">
        <v>77.951999999999998</v>
      </c>
      <c r="AM167" s="217">
        <v>93.063999999999993</v>
      </c>
      <c r="AN167" s="217">
        <v>633.16800000000001</v>
      </c>
      <c r="AO167" s="217">
        <v>597.49</v>
      </c>
      <c r="AP167" s="217">
        <v>457.25799999999998</v>
      </c>
      <c r="AQ167" s="217">
        <v>38.777000000000001</v>
      </c>
      <c r="AR167" s="217">
        <v>31.671999999999997</v>
      </c>
      <c r="AS167" s="217">
        <v>632.64400000000001</v>
      </c>
      <c r="AT167" s="217">
        <v>635.85899999999992</v>
      </c>
      <c r="AU167" s="217">
        <v>245.74</v>
      </c>
      <c r="AV167" s="217">
        <v>266.303</v>
      </c>
      <c r="AW167" s="217">
        <v>1728.4319999999998</v>
      </c>
      <c r="AX167" s="217">
        <v>2631.6509999999998</v>
      </c>
      <c r="AY167" s="217">
        <v>567.654</v>
      </c>
      <c r="AZ167" s="199">
        <v>14768</v>
      </c>
    </row>
  </sheetData>
  <mergeCells count="94">
    <mergeCell ref="A166:C166"/>
    <mergeCell ref="A167:B167"/>
    <mergeCell ref="A141:C141"/>
    <mergeCell ref="B142:E142"/>
    <mergeCell ref="B143:H143"/>
    <mergeCell ref="A146:C146"/>
    <mergeCell ref="B147:H147"/>
    <mergeCell ref="A152:C152"/>
    <mergeCell ref="B153:H153"/>
    <mergeCell ref="A157:C157"/>
    <mergeCell ref="B158:H158"/>
    <mergeCell ref="B105:H105"/>
    <mergeCell ref="A113:C113"/>
    <mergeCell ref="B114:H114"/>
    <mergeCell ref="A120:C120"/>
    <mergeCell ref="B121:H121"/>
    <mergeCell ref="A127:C127"/>
    <mergeCell ref="B128:H128"/>
    <mergeCell ref="A134:C134"/>
    <mergeCell ref="B135:H135"/>
    <mergeCell ref="B89:H89"/>
    <mergeCell ref="A93:C93"/>
    <mergeCell ref="B94:H94"/>
    <mergeCell ref="A97:C97"/>
    <mergeCell ref="B98:H98"/>
    <mergeCell ref="A99:C99"/>
    <mergeCell ref="B100:E100"/>
    <mergeCell ref="B101:H101"/>
    <mergeCell ref="A104:C104"/>
    <mergeCell ref="A68:C68"/>
    <mergeCell ref="B69:H69"/>
    <mergeCell ref="A74:C74"/>
    <mergeCell ref="B75:H75"/>
    <mergeCell ref="A78:C78"/>
    <mergeCell ref="B79:H79"/>
    <mergeCell ref="A84:C84"/>
    <mergeCell ref="B85:H85"/>
    <mergeCell ref="A88:C88"/>
    <mergeCell ref="B37:H37"/>
    <mergeCell ref="A40:C40"/>
    <mergeCell ref="B41:H41"/>
    <mergeCell ref="A47:C47"/>
    <mergeCell ref="B48:H48"/>
    <mergeCell ref="A53:B53"/>
    <mergeCell ref="B54:H54"/>
    <mergeCell ref="A64:C64"/>
    <mergeCell ref="B65:H65"/>
    <mergeCell ref="B7:H7"/>
    <mergeCell ref="B8:H8"/>
    <mergeCell ref="A19:B19"/>
    <mergeCell ref="B20:H20"/>
    <mergeCell ref="A22:C22"/>
    <mergeCell ref="B23:H23"/>
    <mergeCell ref="A28:C28"/>
    <mergeCell ref="B29:H29"/>
    <mergeCell ref="A36:C3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1:H1"/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27569444444444402" right="0.118055555555556" top="0" bottom="0" header="0.51180555555555496" footer="0.51180555555555496"/>
  <pageSetup paperSize="9" scale="130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8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267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58.5" customHeight="1" x14ac:dyDescent="0.2">
      <c r="A18" s="6">
        <v>1</v>
      </c>
      <c r="B18" s="6" t="s">
        <v>100</v>
      </c>
      <c r="C18" s="6" t="s">
        <v>268</v>
      </c>
      <c r="D18" s="14" t="s">
        <v>22</v>
      </c>
      <c r="E18" s="15">
        <v>10</v>
      </c>
      <c r="F18" s="16">
        <v>77.951999999999998</v>
      </c>
      <c r="G18" s="15" t="s">
        <v>60</v>
      </c>
      <c r="H18" s="6" t="s">
        <v>24</v>
      </c>
    </row>
    <row r="19" spans="1:10" s="24" customFormat="1" ht="39" customHeight="1" x14ac:dyDescent="0.25">
      <c r="A19" s="20"/>
      <c r="B19" s="20"/>
      <c r="C19" s="21" t="s">
        <v>56</v>
      </c>
      <c r="D19" s="20"/>
      <c r="E19" s="20"/>
      <c r="F19" s="22">
        <f>SUM(F18:F18)</f>
        <v>77.951999999999998</v>
      </c>
      <c r="G19" s="20"/>
      <c r="H19" s="20"/>
      <c r="J19" s="23"/>
    </row>
    <row r="20" spans="1:10" s="24" customFormat="1" ht="38.25" x14ac:dyDescent="0.25">
      <c r="A20" s="20"/>
      <c r="B20" s="20"/>
      <c r="C20" s="6" t="s">
        <v>40</v>
      </c>
      <c r="D20" s="20"/>
      <c r="E20" s="20"/>
      <c r="F20" s="22">
        <v>170.62888000000001</v>
      </c>
      <c r="G20" s="20"/>
      <c r="H20" s="20"/>
    </row>
    <row r="21" spans="1:10" s="24" customFormat="1" ht="25.5" x14ac:dyDescent="0.25">
      <c r="A21" s="20"/>
      <c r="B21" s="20"/>
      <c r="C21" s="3" t="s">
        <v>41</v>
      </c>
      <c r="D21" s="26"/>
      <c r="E21" s="26"/>
      <c r="F21" s="27">
        <f>F20-F19</f>
        <v>92.676880000000011</v>
      </c>
      <c r="G21" s="20"/>
      <c r="H21" s="4"/>
    </row>
    <row r="22" spans="1:10" s="24" customFormat="1" ht="38.25" x14ac:dyDescent="0.25">
      <c r="A22" s="20"/>
      <c r="B22" s="20"/>
      <c r="C22" s="6" t="s">
        <v>42</v>
      </c>
      <c r="D22" s="20"/>
      <c r="E22" s="226">
        <f>F22/F20</f>
        <v>1.0106149674076275</v>
      </c>
      <c r="F22" s="25">
        <v>172.4401</v>
      </c>
      <c r="G22" s="28"/>
      <c r="H22" s="4"/>
    </row>
    <row r="23" spans="1:10" s="24" customFormat="1" ht="25.5" x14ac:dyDescent="0.25">
      <c r="A23" s="20"/>
      <c r="B23" s="20"/>
      <c r="C23" s="3" t="s">
        <v>43</v>
      </c>
      <c r="D23" s="26"/>
      <c r="E23" s="26"/>
      <c r="F23" s="27">
        <f>F22-F19</f>
        <v>94.488100000000003</v>
      </c>
      <c r="G23" s="20"/>
      <c r="H23" s="4"/>
    </row>
    <row r="24" spans="1:10" s="24" customFormat="1" ht="30" customHeight="1" x14ac:dyDescent="0.25">
      <c r="A24" s="20"/>
      <c r="B24" s="20"/>
      <c r="C24" s="3" t="s">
        <v>44</v>
      </c>
      <c r="D24" s="235" t="str">
        <f>IF(F19&gt;F20,"В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4" s="235"/>
      <c r="F24" s="235"/>
      <c r="G24" s="235"/>
      <c r="H24" s="235"/>
    </row>
    <row r="25" spans="1:10" x14ac:dyDescent="0.25">
      <c r="J25" s="211"/>
    </row>
    <row r="26" spans="1:10" x14ac:dyDescent="0.25">
      <c r="J26" s="211"/>
    </row>
    <row r="27" spans="1:10" ht="25.5" customHeight="1" x14ac:dyDescent="0.25">
      <c r="A27" s="236" t="s">
        <v>45</v>
      </c>
      <c r="B27" s="236"/>
      <c r="C27" s="236"/>
      <c r="D27" s="236"/>
      <c r="E27" s="236"/>
      <c r="F27" s="34"/>
      <c r="G27" s="34"/>
      <c r="H27" s="35" t="s">
        <v>46</v>
      </c>
    </row>
    <row r="28" spans="1:10" x14ac:dyDescent="0.25">
      <c r="G28" s="11"/>
      <c r="H28" s="11"/>
    </row>
    <row r="29" spans="1:10" ht="27" customHeight="1" x14ac:dyDescent="0.25">
      <c r="A29" s="236" t="s">
        <v>47</v>
      </c>
      <c r="B29" s="236"/>
      <c r="C29" s="236"/>
      <c r="D29" s="236"/>
      <c r="E29" s="236"/>
      <c r="F29" s="36"/>
      <c r="G29" s="36"/>
      <c r="H29" s="37" t="s">
        <v>48</v>
      </c>
    </row>
    <row r="30" spans="1:10" x14ac:dyDescent="0.25">
      <c r="A30" s="24"/>
      <c r="B30" s="24" t="s">
        <v>49</v>
      </c>
      <c r="C30" s="37" t="s">
        <v>50</v>
      </c>
      <c r="D30" s="38"/>
      <c r="E30" s="38"/>
      <c r="F30" s="38"/>
      <c r="G30" s="38"/>
      <c r="H30" s="24"/>
    </row>
    <row r="31" spans="1:10" x14ac:dyDescent="0.25">
      <c r="G31" s="11"/>
      <c r="H31" s="11"/>
    </row>
    <row r="32" spans="1:10" x14ac:dyDescent="0.25">
      <c r="G32" s="11"/>
      <c r="H32" s="11"/>
    </row>
    <row r="33" spans="3:8" x14ac:dyDescent="0.25">
      <c r="G33" s="11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8" spans="3:8" s="8" customFormat="1" ht="12.75" x14ac:dyDescent="0.2">
      <c r="C38" s="9"/>
      <c r="E38" s="10"/>
      <c r="F38" s="11"/>
      <c r="G38" s="11"/>
    </row>
  </sheetData>
  <mergeCells count="21">
    <mergeCell ref="A17:H17"/>
    <mergeCell ref="D24:H24"/>
    <mergeCell ref="A27:E27"/>
    <mergeCell ref="A29:E29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4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269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32.25" customHeight="1" x14ac:dyDescent="0.2">
      <c r="A18" s="6">
        <v>1</v>
      </c>
      <c r="B18" s="41" t="s">
        <v>75</v>
      </c>
      <c r="C18" s="41" t="s">
        <v>76</v>
      </c>
      <c r="D18" s="6" t="s">
        <v>22</v>
      </c>
      <c r="E18" s="6">
        <v>25</v>
      </c>
      <c r="F18" s="6">
        <v>93.063999999999993</v>
      </c>
      <c r="G18" s="6" t="s">
        <v>26</v>
      </c>
      <c r="H18" s="6" t="s">
        <v>24</v>
      </c>
    </row>
    <row r="19" spans="1:10" s="24" customFormat="1" ht="38.25" x14ac:dyDescent="0.25">
      <c r="A19" s="20"/>
      <c r="B19" s="20"/>
      <c r="C19" s="21" t="s">
        <v>56</v>
      </c>
      <c r="D19" s="20"/>
      <c r="E19" s="20"/>
      <c r="F19" s="22">
        <f>SUM(F18:F18)</f>
        <v>93.063999999999993</v>
      </c>
      <c r="G19" s="20"/>
      <c r="H19" s="20"/>
      <c r="J19" s="23"/>
    </row>
    <row r="20" spans="1:10" s="24" customFormat="1" ht="38.25" x14ac:dyDescent="0.25">
      <c r="A20" s="20"/>
      <c r="B20" s="20"/>
      <c r="C20" s="6" t="s">
        <v>40</v>
      </c>
      <c r="D20" s="20"/>
      <c r="E20" s="20"/>
      <c r="F20" s="22">
        <v>171.71279999999999</v>
      </c>
      <c r="G20" s="20"/>
      <c r="H20" s="20"/>
    </row>
    <row r="21" spans="1:10" s="24" customFormat="1" ht="25.5" x14ac:dyDescent="0.25">
      <c r="A21" s="20"/>
      <c r="B21" s="20"/>
      <c r="C21" s="3" t="s">
        <v>41</v>
      </c>
      <c r="D21" s="26"/>
      <c r="E21" s="26"/>
      <c r="F21" s="27">
        <f>F20-F19</f>
        <v>78.648799999999994</v>
      </c>
      <c r="G21" s="20"/>
      <c r="H21" s="4"/>
    </row>
    <row r="22" spans="1:10" s="24" customFormat="1" ht="38.25" x14ac:dyDescent="0.25">
      <c r="A22" s="20"/>
      <c r="B22" s="20"/>
      <c r="C22" s="6" t="s">
        <v>42</v>
      </c>
      <c r="D22" s="20"/>
      <c r="E22" s="226">
        <f>F22/F20</f>
        <v>0.95859999953410591</v>
      </c>
      <c r="F22" s="25">
        <v>164.60389000000001</v>
      </c>
      <c r="G22" s="28"/>
      <c r="H22" s="4"/>
    </row>
    <row r="23" spans="1:10" s="24" customFormat="1" ht="25.5" x14ac:dyDescent="0.25">
      <c r="A23" s="20"/>
      <c r="B23" s="20"/>
      <c r="C23" s="3" t="s">
        <v>43</v>
      </c>
      <c r="D23" s="26"/>
      <c r="E23" s="26"/>
      <c r="F23" s="27">
        <f>F22-F19</f>
        <v>71.539890000000014</v>
      </c>
      <c r="G23" s="20"/>
      <c r="H23" s="4"/>
    </row>
    <row r="24" spans="1:10" s="24" customFormat="1" ht="32.25" customHeight="1" x14ac:dyDescent="0.25">
      <c r="A24" s="20"/>
      <c r="B24" s="20"/>
      <c r="C24" s="3" t="s">
        <v>44</v>
      </c>
      <c r="D24" s="235" t="str">
        <f>IF(F19&gt;F20,"В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4" s="235"/>
      <c r="F24" s="235"/>
      <c r="G24" s="235"/>
      <c r="H24" s="235"/>
    </row>
    <row r="25" spans="1:10" x14ac:dyDescent="0.25">
      <c r="J25" s="211"/>
    </row>
    <row r="26" spans="1:10" x14ac:dyDescent="0.25">
      <c r="J26" s="211"/>
    </row>
    <row r="27" spans="1:10" ht="35.25" customHeight="1" x14ac:dyDescent="0.25">
      <c r="A27" s="236" t="s">
        <v>45</v>
      </c>
      <c r="B27" s="236"/>
      <c r="C27" s="236"/>
      <c r="D27" s="236"/>
      <c r="E27" s="236"/>
      <c r="F27" s="34"/>
      <c r="G27" s="34"/>
      <c r="H27" s="35" t="s">
        <v>46</v>
      </c>
    </row>
    <row r="28" spans="1:10" x14ac:dyDescent="0.25">
      <c r="G28" s="11"/>
      <c r="H28" s="11"/>
    </row>
    <row r="29" spans="1:10" ht="30" customHeight="1" x14ac:dyDescent="0.25">
      <c r="A29" s="236" t="s">
        <v>47</v>
      </c>
      <c r="B29" s="236"/>
      <c r="C29" s="236"/>
      <c r="D29" s="236"/>
      <c r="E29" s="236"/>
      <c r="F29" s="36"/>
      <c r="G29" s="36"/>
      <c r="H29" s="37" t="s">
        <v>48</v>
      </c>
    </row>
    <row r="30" spans="1:10" x14ac:dyDescent="0.25">
      <c r="A30" s="24"/>
      <c r="B30" s="24" t="s">
        <v>49</v>
      </c>
      <c r="C30" s="37" t="s">
        <v>50</v>
      </c>
      <c r="D30" s="38"/>
      <c r="E30" s="38"/>
      <c r="F30" s="38"/>
      <c r="G30" s="38"/>
      <c r="H30" s="24"/>
    </row>
    <row r="31" spans="1:10" x14ac:dyDescent="0.25">
      <c r="G31" s="11"/>
      <c r="H31" s="11"/>
    </row>
    <row r="32" spans="1:10" x14ac:dyDescent="0.25">
      <c r="C32" s="35"/>
      <c r="H32" s="11"/>
    </row>
    <row r="33" spans="3:8" x14ac:dyDescent="0.25">
      <c r="G33" s="11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2" spans="3:8" s="8" customFormat="1" ht="12.75" x14ac:dyDescent="0.2">
      <c r="C42" s="9"/>
      <c r="E42" s="10"/>
      <c r="F42" s="11"/>
      <c r="G42" s="11"/>
    </row>
  </sheetData>
  <mergeCells count="21">
    <mergeCell ref="A17:H17"/>
    <mergeCell ref="D24:H24"/>
    <mergeCell ref="A27:E27"/>
    <mergeCell ref="A29:E29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48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270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239"/>
      <c r="B13" s="239"/>
      <c r="C13" s="239"/>
      <c r="D13" s="239"/>
      <c r="E13" s="239"/>
      <c r="F13" s="239"/>
      <c r="G13" s="239"/>
      <c r="H13" s="239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2.75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12.75" x14ac:dyDescent="0.2">
      <c r="A18" s="6">
        <v>1</v>
      </c>
      <c r="B18" s="6" t="s">
        <v>75</v>
      </c>
      <c r="C18" s="41" t="s">
        <v>76</v>
      </c>
      <c r="D18" s="6" t="s">
        <v>22</v>
      </c>
      <c r="E18" s="6">
        <v>3</v>
      </c>
      <c r="F18" s="6">
        <v>4.5819999999999999</v>
      </c>
      <c r="G18" s="15" t="s">
        <v>174</v>
      </c>
      <c r="H18" s="6" t="s">
        <v>24</v>
      </c>
    </row>
    <row r="19" spans="1:10" s="8" customFormat="1" ht="25.5" x14ac:dyDescent="0.2">
      <c r="A19" s="6">
        <f>A18+1</f>
        <v>2</v>
      </c>
      <c r="B19" s="6" t="s">
        <v>100</v>
      </c>
      <c r="C19" s="41" t="s">
        <v>271</v>
      </c>
      <c r="D19" s="6" t="s">
        <v>22</v>
      </c>
      <c r="E19" s="6">
        <v>20</v>
      </c>
      <c r="F19" s="6">
        <v>258.791</v>
      </c>
      <c r="G19" s="15" t="s">
        <v>23</v>
      </c>
      <c r="H19" s="16" t="s">
        <v>24</v>
      </c>
    </row>
    <row r="20" spans="1:10" s="8" customFormat="1" ht="38.25" x14ac:dyDescent="0.2">
      <c r="A20" s="6">
        <f>A19+1</f>
        <v>3</v>
      </c>
      <c r="B20" s="6" t="s">
        <v>63</v>
      </c>
      <c r="C20" s="41" t="s">
        <v>64</v>
      </c>
      <c r="D20" s="6" t="s">
        <v>55</v>
      </c>
      <c r="E20" s="6">
        <v>1</v>
      </c>
      <c r="F20" s="6">
        <v>225.43899999999999</v>
      </c>
      <c r="G20" s="15" t="s">
        <v>174</v>
      </c>
      <c r="H20" s="6" t="s">
        <v>24</v>
      </c>
    </row>
    <row r="21" spans="1:10" s="8" customFormat="1" ht="12.75" customHeight="1" x14ac:dyDescent="0.2">
      <c r="A21" s="234" t="s">
        <v>32</v>
      </c>
      <c r="B21" s="234"/>
      <c r="C21" s="234"/>
      <c r="D21" s="234"/>
      <c r="E21" s="234"/>
      <c r="F21" s="234"/>
      <c r="G21" s="234"/>
      <c r="H21" s="234"/>
    </row>
    <row r="22" spans="1:10" s="8" customFormat="1" ht="25.5" x14ac:dyDescent="0.2">
      <c r="A22" s="6">
        <f>A20+1</f>
        <v>4</v>
      </c>
      <c r="B22" s="42" t="s">
        <v>66</v>
      </c>
      <c r="C22" s="6" t="s">
        <v>67</v>
      </c>
      <c r="D22" s="14" t="s">
        <v>31</v>
      </c>
      <c r="E22" s="14">
        <v>4</v>
      </c>
      <c r="F22" s="16">
        <v>19.254000000000001</v>
      </c>
      <c r="G22" s="6" t="s">
        <v>38</v>
      </c>
      <c r="H22" s="16" t="s">
        <v>24</v>
      </c>
    </row>
    <row r="23" spans="1:10" s="8" customFormat="1" ht="25.5" x14ac:dyDescent="0.2">
      <c r="A23" s="6">
        <f>A22+1</f>
        <v>5</v>
      </c>
      <c r="B23" s="18" t="s">
        <v>272</v>
      </c>
      <c r="C23" s="222" t="s">
        <v>244</v>
      </c>
      <c r="D23" s="17" t="s">
        <v>31</v>
      </c>
      <c r="E23" s="6">
        <v>12</v>
      </c>
      <c r="F23" s="6">
        <v>56.722000000000001</v>
      </c>
      <c r="G23" s="6" t="s">
        <v>38</v>
      </c>
      <c r="H23" s="6" t="s">
        <v>24</v>
      </c>
    </row>
    <row r="24" spans="1:10" s="8" customFormat="1" ht="25.5" x14ac:dyDescent="0.2">
      <c r="A24" s="6">
        <f>A23+1</f>
        <v>6</v>
      </c>
      <c r="B24" s="42" t="s">
        <v>112</v>
      </c>
      <c r="C24" s="6" t="s">
        <v>113</v>
      </c>
      <c r="D24" s="14" t="s">
        <v>55</v>
      </c>
      <c r="E24" s="6">
        <v>2</v>
      </c>
      <c r="F24" s="5">
        <v>68.38</v>
      </c>
      <c r="G24" s="14" t="s">
        <v>38</v>
      </c>
      <c r="H24" s="6" t="s">
        <v>24</v>
      </c>
    </row>
    <row r="25" spans="1:10" s="24" customFormat="1" ht="52.5" customHeight="1" x14ac:dyDescent="0.25">
      <c r="A25" s="20"/>
      <c r="B25" s="20"/>
      <c r="C25" s="21" t="s">
        <v>56</v>
      </c>
      <c r="D25" s="20"/>
      <c r="E25" s="20"/>
      <c r="F25" s="22">
        <f>SUM(F17:F24)</f>
        <v>633.16800000000001</v>
      </c>
      <c r="G25" s="20"/>
      <c r="H25" s="20"/>
      <c r="J25" s="23"/>
    </row>
    <row r="26" spans="1:10" s="24" customFormat="1" ht="38.25" x14ac:dyDescent="0.25">
      <c r="A26" s="20"/>
      <c r="B26" s="20"/>
      <c r="C26" s="6" t="s">
        <v>40</v>
      </c>
      <c r="D26" s="4"/>
      <c r="E26" s="4"/>
      <c r="F26" s="25">
        <v>478.47257999999999</v>
      </c>
      <c r="G26" s="4"/>
      <c r="H26" s="20"/>
    </row>
    <row r="27" spans="1:10" s="24" customFormat="1" ht="25.5" x14ac:dyDescent="0.25">
      <c r="A27" s="20"/>
      <c r="B27" s="20"/>
      <c r="C27" s="3" t="s">
        <v>41</v>
      </c>
      <c r="D27" s="26"/>
      <c r="E27" s="26"/>
      <c r="F27" s="27">
        <f>F26-F25</f>
        <v>-154.69542000000001</v>
      </c>
      <c r="G27" s="20"/>
      <c r="H27" s="4"/>
    </row>
    <row r="28" spans="1:10" s="24" customFormat="1" ht="38.25" x14ac:dyDescent="0.25">
      <c r="A28" s="20"/>
      <c r="B28" s="20"/>
      <c r="C28" s="6" t="s">
        <v>42</v>
      </c>
      <c r="D28" s="20"/>
      <c r="E28" s="226">
        <f>F28/F26</f>
        <v>1.0235193832841998</v>
      </c>
      <c r="F28" s="25">
        <v>489.72595999999999</v>
      </c>
      <c r="G28" s="28"/>
      <c r="H28" s="4"/>
    </row>
    <row r="29" spans="1:10" s="24" customFormat="1" ht="25.5" x14ac:dyDescent="0.25">
      <c r="A29" s="20"/>
      <c r="B29" s="20"/>
      <c r="C29" s="3" t="s">
        <v>43</v>
      </c>
      <c r="D29" s="26"/>
      <c r="E29" s="26"/>
      <c r="F29" s="27">
        <f>F28-F25</f>
        <v>-143.44204000000002</v>
      </c>
      <c r="G29" s="20"/>
      <c r="H29" s="4"/>
    </row>
    <row r="30" spans="1:10" s="24" customFormat="1" ht="27.75" customHeight="1" x14ac:dyDescent="0.25">
      <c r="A30" s="20"/>
      <c r="B30" s="20"/>
      <c r="C30" s="3" t="s">
        <v>44</v>
      </c>
      <c r="D30" s="235" t="str">
        <f>IF(F25&gt;F26,"В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0" s="235"/>
      <c r="F30" s="235"/>
      <c r="G30" s="235"/>
      <c r="H30" s="235"/>
    </row>
    <row r="33" spans="1:8" ht="35.25" customHeight="1" x14ac:dyDescent="0.25">
      <c r="A33" s="236" t="s">
        <v>45</v>
      </c>
      <c r="B33" s="236"/>
      <c r="C33" s="236"/>
      <c r="D33" s="236"/>
      <c r="E33" s="236"/>
      <c r="F33" s="34"/>
      <c r="G33" s="34"/>
      <c r="H33" s="35" t="s">
        <v>46</v>
      </c>
    </row>
    <row r="34" spans="1:8" x14ac:dyDescent="0.25">
      <c r="G34" s="11"/>
      <c r="H34" s="11"/>
    </row>
    <row r="35" spans="1:8" ht="26.25" customHeight="1" x14ac:dyDescent="0.25">
      <c r="A35" s="236" t="s">
        <v>47</v>
      </c>
      <c r="B35" s="236"/>
      <c r="C35" s="236"/>
      <c r="D35" s="236"/>
      <c r="E35" s="236"/>
      <c r="F35" s="36"/>
      <c r="G35" s="36"/>
      <c r="H35" s="37" t="s">
        <v>48</v>
      </c>
    </row>
    <row r="36" spans="1:8" x14ac:dyDescent="0.25">
      <c r="A36" s="24"/>
      <c r="B36" s="24" t="s">
        <v>49</v>
      </c>
      <c r="C36" s="37" t="s">
        <v>50</v>
      </c>
      <c r="D36" s="38"/>
      <c r="E36" s="38"/>
      <c r="F36" s="38"/>
      <c r="G36" s="38"/>
      <c r="H36" s="24"/>
    </row>
    <row r="37" spans="1:8" x14ac:dyDescent="0.25">
      <c r="G37" s="11"/>
      <c r="H37" s="11"/>
    </row>
    <row r="38" spans="1:8" x14ac:dyDescent="0.25">
      <c r="C38" s="35"/>
      <c r="H38" s="11"/>
    </row>
    <row r="39" spans="1:8" x14ac:dyDescent="0.25">
      <c r="G39" s="11"/>
      <c r="H39" s="11"/>
    </row>
    <row r="40" spans="1:8" x14ac:dyDescent="0.25">
      <c r="G40" s="11"/>
      <c r="H40" s="11"/>
    </row>
    <row r="41" spans="1:8" x14ac:dyDescent="0.25">
      <c r="G41" s="11"/>
      <c r="H41" s="11"/>
    </row>
    <row r="42" spans="1:8" x14ac:dyDescent="0.25">
      <c r="G42" s="11"/>
      <c r="H42" s="11"/>
    </row>
    <row r="43" spans="1:8" x14ac:dyDescent="0.25">
      <c r="G43" s="11"/>
      <c r="H43" s="11"/>
    </row>
    <row r="44" spans="1:8" x14ac:dyDescent="0.25">
      <c r="G44" s="11"/>
      <c r="H44" s="11"/>
    </row>
    <row r="45" spans="1:8" x14ac:dyDescent="0.25">
      <c r="G45" s="11"/>
      <c r="H45" s="11"/>
    </row>
    <row r="48" spans="1:8" s="8" customFormat="1" ht="12.75" x14ac:dyDescent="0.2">
      <c r="C48" s="9"/>
      <c r="E48" s="10"/>
      <c r="F48" s="11"/>
      <c r="G48" s="11"/>
    </row>
  </sheetData>
  <mergeCells count="23">
    <mergeCell ref="D30:H30"/>
    <mergeCell ref="A33:E33"/>
    <mergeCell ref="A35:E35"/>
    <mergeCell ref="F14:F16"/>
    <mergeCell ref="G14:G16"/>
    <mergeCell ref="H14:H16"/>
    <mergeCell ref="A17:H17"/>
    <mergeCell ref="A21:H21"/>
    <mergeCell ref="A14:A16"/>
    <mergeCell ref="B14:B16"/>
    <mergeCell ref="C14:C16"/>
    <mergeCell ref="D14:D16"/>
    <mergeCell ref="E14:E16"/>
    <mergeCell ref="A6:D6"/>
    <mergeCell ref="A9:H9"/>
    <mergeCell ref="A10:H10"/>
    <mergeCell ref="A11:H11"/>
    <mergeCell ref="A13:H13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49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273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21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38.25" x14ac:dyDescent="0.2">
      <c r="A17" s="6">
        <f>A16+1</f>
        <v>1</v>
      </c>
      <c r="B17" s="6" t="s">
        <v>63</v>
      </c>
      <c r="C17" s="41" t="s">
        <v>64</v>
      </c>
      <c r="D17" s="6" t="s">
        <v>55</v>
      </c>
      <c r="E17" s="6">
        <v>2</v>
      </c>
      <c r="F17" s="6">
        <v>316.83600000000001</v>
      </c>
      <c r="G17" s="15" t="s">
        <v>174</v>
      </c>
      <c r="H17" s="6" t="s">
        <v>24</v>
      </c>
    </row>
    <row r="18" spans="1:10" s="8" customFormat="1" ht="12.75" customHeight="1" x14ac:dyDescent="0.2">
      <c r="A18" s="234" t="s">
        <v>32</v>
      </c>
      <c r="B18" s="234"/>
      <c r="C18" s="234"/>
      <c r="D18" s="234"/>
      <c r="E18" s="234"/>
      <c r="F18" s="234"/>
      <c r="G18" s="234"/>
      <c r="H18" s="234"/>
    </row>
    <row r="19" spans="1:10" s="8" customFormat="1" ht="25.5" x14ac:dyDescent="0.2">
      <c r="A19" s="6">
        <f>A17+1</f>
        <v>2</v>
      </c>
      <c r="B19" s="42" t="s">
        <v>66</v>
      </c>
      <c r="C19" s="6" t="s">
        <v>67</v>
      </c>
      <c r="D19" s="14" t="s">
        <v>31</v>
      </c>
      <c r="E19" s="14">
        <v>8</v>
      </c>
      <c r="F19" s="16">
        <v>35.110999999999997</v>
      </c>
      <c r="G19" s="6" t="s">
        <v>38</v>
      </c>
      <c r="H19" s="16" t="s">
        <v>24</v>
      </c>
    </row>
    <row r="20" spans="1:10" s="8" customFormat="1" ht="12.75" x14ac:dyDescent="0.2">
      <c r="A20" s="6">
        <f>A19+1</f>
        <v>3</v>
      </c>
      <c r="B20" s="42" t="s">
        <v>68</v>
      </c>
      <c r="C20" s="6" t="s">
        <v>69</v>
      </c>
      <c r="D20" s="14" t="s">
        <v>31</v>
      </c>
      <c r="E20" s="6">
        <v>7</v>
      </c>
      <c r="F20" s="5">
        <v>24.221</v>
      </c>
      <c r="G20" s="14" t="s">
        <v>23</v>
      </c>
      <c r="H20" s="16" t="s">
        <v>24</v>
      </c>
    </row>
    <row r="21" spans="1:10" s="8" customFormat="1" ht="25.5" x14ac:dyDescent="0.2">
      <c r="A21" s="6">
        <f>A20+1</f>
        <v>4</v>
      </c>
      <c r="B21" s="42" t="s">
        <v>70</v>
      </c>
      <c r="C21" s="6" t="s">
        <v>71</v>
      </c>
      <c r="D21" s="14" t="s">
        <v>31</v>
      </c>
      <c r="E21" s="6">
        <v>6</v>
      </c>
      <c r="F21" s="5">
        <v>15.851000000000001</v>
      </c>
      <c r="G21" s="14" t="s">
        <v>23</v>
      </c>
      <c r="H21" s="16" t="s">
        <v>24</v>
      </c>
    </row>
    <row r="22" spans="1:10" s="8" customFormat="1" ht="12.75" x14ac:dyDescent="0.2">
      <c r="A22" s="6">
        <f>A21+1</f>
        <v>5</v>
      </c>
      <c r="B22" s="42" t="s">
        <v>72</v>
      </c>
      <c r="C22" s="6" t="s">
        <v>73</v>
      </c>
      <c r="D22" s="14" t="s">
        <v>31</v>
      </c>
      <c r="E22" s="6">
        <v>6</v>
      </c>
      <c r="F22" s="5">
        <v>83.427999999999997</v>
      </c>
      <c r="G22" s="14" t="s">
        <v>23</v>
      </c>
      <c r="H22" s="16" t="s">
        <v>24</v>
      </c>
    </row>
    <row r="23" spans="1:10" s="8" customFormat="1" ht="25.5" x14ac:dyDescent="0.2">
      <c r="A23" s="6">
        <f>A22+1</f>
        <v>6</v>
      </c>
      <c r="B23" s="42" t="s">
        <v>112</v>
      </c>
      <c r="C23" s="6" t="s">
        <v>113</v>
      </c>
      <c r="D23" s="14" t="s">
        <v>55</v>
      </c>
      <c r="E23" s="6">
        <v>3</v>
      </c>
      <c r="F23" s="5">
        <v>102.569</v>
      </c>
      <c r="G23" s="14" t="s">
        <v>38</v>
      </c>
      <c r="H23" s="6" t="s">
        <v>24</v>
      </c>
    </row>
    <row r="24" spans="1:10" s="8" customFormat="1" ht="12.75" customHeight="1" x14ac:dyDescent="0.2">
      <c r="A24" s="234" t="s">
        <v>36</v>
      </c>
      <c r="B24" s="234"/>
      <c r="C24" s="234"/>
      <c r="D24" s="234"/>
      <c r="E24" s="234"/>
      <c r="F24" s="234"/>
      <c r="G24" s="234"/>
      <c r="H24" s="234"/>
    </row>
    <row r="25" spans="1:10" s="8" customFormat="1" ht="51" x14ac:dyDescent="0.2">
      <c r="A25" s="19">
        <f>A23+1</f>
        <v>7</v>
      </c>
      <c r="B25" s="6">
        <v>28</v>
      </c>
      <c r="C25" s="6" t="s">
        <v>274</v>
      </c>
      <c r="D25" s="6" t="s">
        <v>55</v>
      </c>
      <c r="E25" s="6">
        <v>3</v>
      </c>
      <c r="F25" s="223">
        <v>19.474</v>
      </c>
      <c r="G25" s="14" t="s">
        <v>53</v>
      </c>
      <c r="H25" s="6" t="s">
        <v>24</v>
      </c>
    </row>
    <row r="26" spans="1:10" s="24" customFormat="1" ht="38.25" x14ac:dyDescent="0.25">
      <c r="A26" s="20"/>
      <c r="B26" s="20"/>
      <c r="C26" s="21" t="s">
        <v>56</v>
      </c>
      <c r="D26" s="20"/>
      <c r="E26" s="20"/>
      <c r="F26" s="22">
        <f>SUM(F17:F25)</f>
        <v>597.49</v>
      </c>
      <c r="G26" s="20"/>
      <c r="H26" s="20"/>
      <c r="J26" s="23"/>
    </row>
    <row r="27" spans="1:10" s="24" customFormat="1" ht="38.25" x14ac:dyDescent="0.25">
      <c r="A27" s="20"/>
      <c r="B27" s="20"/>
      <c r="C27" s="6" t="s">
        <v>40</v>
      </c>
      <c r="D27" s="4"/>
      <c r="E27" s="20"/>
      <c r="F27" s="22">
        <v>491.02638000000002</v>
      </c>
      <c r="G27" s="4"/>
      <c r="H27" s="20"/>
    </row>
    <row r="28" spans="1:10" s="24" customFormat="1" ht="25.5" x14ac:dyDescent="0.25">
      <c r="A28" s="20"/>
      <c r="B28" s="20"/>
      <c r="C28" s="3" t="s">
        <v>41</v>
      </c>
      <c r="D28" s="26"/>
      <c r="E28" s="26"/>
      <c r="F28" s="27">
        <f>F27-F26</f>
        <v>-106.46361999999999</v>
      </c>
      <c r="G28" s="20"/>
      <c r="H28" s="4"/>
    </row>
    <row r="29" spans="1:10" s="24" customFormat="1" ht="38.25" x14ac:dyDescent="0.25">
      <c r="A29" s="20"/>
      <c r="B29" s="20"/>
      <c r="C29" s="6" t="s">
        <v>42</v>
      </c>
      <c r="D29" s="20"/>
      <c r="E29" s="226">
        <f>F29/F27</f>
        <v>0.8985500738269907</v>
      </c>
      <c r="F29" s="25">
        <v>441.21179000000001</v>
      </c>
      <c r="G29" s="28"/>
      <c r="H29" s="4"/>
    </row>
    <row r="30" spans="1:10" s="24" customFormat="1" ht="25.5" x14ac:dyDescent="0.25">
      <c r="A30" s="20"/>
      <c r="B30" s="20"/>
      <c r="C30" s="3" t="s">
        <v>43</v>
      </c>
      <c r="D30" s="26"/>
      <c r="E30" s="26"/>
      <c r="F30" s="27">
        <f>F29-F26</f>
        <v>-156.27821</v>
      </c>
      <c r="G30" s="20"/>
      <c r="H30" s="4"/>
    </row>
    <row r="31" spans="1:10" s="24" customFormat="1" ht="30" customHeight="1" x14ac:dyDescent="0.25">
      <c r="A31" s="20"/>
      <c r="B31" s="20"/>
      <c r="C31" s="3" t="s">
        <v>44</v>
      </c>
      <c r="D31" s="235" t="str">
        <f>IF(F26&gt;F27,"В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1" s="235"/>
      <c r="F31" s="235"/>
      <c r="G31" s="235"/>
      <c r="H31" s="235"/>
    </row>
    <row r="33" spans="1:10" x14ac:dyDescent="0.25">
      <c r="J33" s="211"/>
    </row>
    <row r="34" spans="1:10" ht="35.25" customHeight="1" x14ac:dyDescent="0.25">
      <c r="A34" s="236" t="s">
        <v>45</v>
      </c>
      <c r="B34" s="236"/>
      <c r="C34" s="236"/>
      <c r="D34" s="236"/>
      <c r="E34" s="236"/>
      <c r="F34" s="34"/>
      <c r="G34" s="34"/>
      <c r="H34" s="35" t="s">
        <v>46</v>
      </c>
    </row>
    <row r="35" spans="1:10" x14ac:dyDescent="0.25">
      <c r="G35" s="11"/>
      <c r="H35" s="11"/>
    </row>
    <row r="36" spans="1:10" ht="27.75" customHeight="1" x14ac:dyDescent="0.25">
      <c r="A36" s="236" t="s">
        <v>47</v>
      </c>
      <c r="B36" s="236"/>
      <c r="C36" s="236"/>
      <c r="D36" s="236"/>
      <c r="E36" s="236"/>
      <c r="F36" s="36"/>
      <c r="G36" s="36"/>
      <c r="H36" s="37" t="s">
        <v>48</v>
      </c>
    </row>
    <row r="37" spans="1:10" x14ac:dyDescent="0.25">
      <c r="A37" s="24"/>
      <c r="B37" s="24" t="s">
        <v>49</v>
      </c>
      <c r="C37" s="37" t="s">
        <v>50</v>
      </c>
      <c r="D37" s="38"/>
      <c r="E37" s="38"/>
      <c r="F37" s="38"/>
      <c r="G37" s="38"/>
      <c r="H37" s="24"/>
    </row>
    <row r="38" spans="1:10" x14ac:dyDescent="0.25">
      <c r="G38" s="11"/>
      <c r="H38" s="11"/>
    </row>
    <row r="39" spans="1:10" x14ac:dyDescent="0.25">
      <c r="C39" s="35"/>
      <c r="H39" s="11"/>
    </row>
    <row r="40" spans="1:10" x14ac:dyDescent="0.25">
      <c r="G40" s="11"/>
      <c r="H40" s="11"/>
    </row>
    <row r="41" spans="1:10" x14ac:dyDescent="0.25">
      <c r="G41" s="11"/>
      <c r="H41" s="11"/>
    </row>
    <row r="42" spans="1:10" x14ac:dyDescent="0.25">
      <c r="G42" s="11"/>
      <c r="H42" s="11"/>
    </row>
    <row r="43" spans="1:10" x14ac:dyDescent="0.25">
      <c r="G43" s="11"/>
      <c r="H43" s="11"/>
    </row>
    <row r="44" spans="1:10" x14ac:dyDescent="0.25">
      <c r="G44" s="11"/>
      <c r="H44" s="11"/>
    </row>
    <row r="45" spans="1:10" x14ac:dyDescent="0.25">
      <c r="G45" s="11"/>
      <c r="H45" s="11"/>
    </row>
    <row r="46" spans="1:10" x14ac:dyDescent="0.25">
      <c r="G46" s="11"/>
      <c r="H46" s="11"/>
    </row>
    <row r="49" spans="3:7" s="8" customFormat="1" ht="12.75" x14ac:dyDescent="0.2">
      <c r="C49" s="9"/>
      <c r="E49" s="10"/>
      <c r="F49" s="11"/>
      <c r="G49" s="11"/>
    </row>
  </sheetData>
  <mergeCells count="22">
    <mergeCell ref="A18:H18"/>
    <mergeCell ref="A24:H24"/>
    <mergeCell ref="D31:H31"/>
    <mergeCell ref="A34:E34"/>
    <mergeCell ref="A36:E36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45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275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51" x14ac:dyDescent="0.2">
      <c r="A18" s="6">
        <v>1</v>
      </c>
      <c r="B18" s="6" t="s">
        <v>100</v>
      </c>
      <c r="C18" s="6" t="s">
        <v>268</v>
      </c>
      <c r="D18" s="14" t="s">
        <v>22</v>
      </c>
      <c r="E18" s="15">
        <v>50</v>
      </c>
      <c r="F18" s="16">
        <v>255.54599999999999</v>
      </c>
      <c r="G18" s="15" t="s">
        <v>26</v>
      </c>
      <c r="H18" s="6" t="s">
        <v>24</v>
      </c>
    </row>
    <row r="19" spans="1:10" s="8" customFormat="1" ht="51" x14ac:dyDescent="0.2">
      <c r="A19" s="6">
        <f>A18+1</f>
        <v>2</v>
      </c>
      <c r="B19" s="6" t="s">
        <v>100</v>
      </c>
      <c r="C19" s="6" t="s">
        <v>268</v>
      </c>
      <c r="D19" s="14" t="s">
        <v>22</v>
      </c>
      <c r="E19" s="15">
        <v>20</v>
      </c>
      <c r="F19" s="16">
        <v>140.85</v>
      </c>
      <c r="G19" s="15" t="s">
        <v>28</v>
      </c>
      <c r="H19" s="6" t="s">
        <v>24</v>
      </c>
    </row>
    <row r="20" spans="1:10" s="8" customFormat="1" ht="12.75" customHeight="1" x14ac:dyDescent="0.2">
      <c r="A20" s="234" t="s">
        <v>276</v>
      </c>
      <c r="B20" s="234"/>
      <c r="C20" s="234"/>
      <c r="D20" s="234"/>
      <c r="E20" s="234"/>
      <c r="F20" s="234"/>
      <c r="G20" s="234"/>
      <c r="H20" s="234"/>
    </row>
    <row r="21" spans="1:10" s="8" customFormat="1" ht="51" x14ac:dyDescent="0.2">
      <c r="A21" s="19">
        <f>A19+1</f>
        <v>3</v>
      </c>
      <c r="B21" s="6">
        <v>28</v>
      </c>
      <c r="C21" s="6" t="s">
        <v>277</v>
      </c>
      <c r="D21" s="6" t="s">
        <v>55</v>
      </c>
      <c r="E21" s="6">
        <v>1</v>
      </c>
      <c r="F21" s="5">
        <v>60.862000000000002</v>
      </c>
      <c r="G21" s="14" t="s">
        <v>65</v>
      </c>
      <c r="H21" s="6" t="s">
        <v>24</v>
      </c>
    </row>
    <row r="22" spans="1:10" s="24" customFormat="1" ht="38.25" x14ac:dyDescent="0.25">
      <c r="A22" s="20"/>
      <c r="B22" s="20"/>
      <c r="C22" s="21" t="s">
        <v>56</v>
      </c>
      <c r="D22" s="20"/>
      <c r="E22" s="20"/>
      <c r="F22" s="22">
        <f>SUM(F18:F21)</f>
        <v>457.25799999999998</v>
      </c>
      <c r="G22" s="20"/>
      <c r="H22" s="20"/>
      <c r="J22" s="23"/>
    </row>
    <row r="23" spans="1:10" s="24" customFormat="1" ht="38.25" x14ac:dyDescent="0.25">
      <c r="A23" s="20"/>
      <c r="B23" s="20"/>
      <c r="C23" s="6" t="s">
        <v>40</v>
      </c>
      <c r="D23" s="20"/>
      <c r="E23" s="20"/>
      <c r="F23" s="25">
        <v>515.46385999999995</v>
      </c>
      <c r="G23" s="20"/>
      <c r="H23" s="20"/>
    </row>
    <row r="24" spans="1:10" s="24" customFormat="1" ht="25.5" x14ac:dyDescent="0.25">
      <c r="A24" s="20"/>
      <c r="B24" s="20"/>
      <c r="C24" s="3" t="s">
        <v>41</v>
      </c>
      <c r="D24" s="26"/>
      <c r="E24" s="26"/>
      <c r="F24" s="27">
        <f>F23-F22</f>
        <v>58.205859999999973</v>
      </c>
      <c r="G24" s="20"/>
      <c r="H24" s="4"/>
    </row>
    <row r="25" spans="1:10" s="24" customFormat="1" ht="38.25" x14ac:dyDescent="0.25">
      <c r="A25" s="20"/>
      <c r="B25" s="20"/>
      <c r="C25" s="6" t="s">
        <v>42</v>
      </c>
      <c r="D25" s="20"/>
      <c r="E25" s="226">
        <f>F25/F23</f>
        <v>0.94100546641621008</v>
      </c>
      <c r="F25" s="25">
        <v>485.05430999999999</v>
      </c>
      <c r="G25" s="28"/>
      <c r="H25" s="4"/>
    </row>
    <row r="26" spans="1:10" s="24" customFormat="1" ht="25.5" x14ac:dyDescent="0.25">
      <c r="A26" s="20"/>
      <c r="B26" s="20"/>
      <c r="C26" s="3" t="s">
        <v>43</v>
      </c>
      <c r="D26" s="26"/>
      <c r="E26" s="26"/>
      <c r="F26" s="27">
        <f>F25-F22</f>
        <v>27.796310000000005</v>
      </c>
      <c r="G26" s="20"/>
      <c r="H26" s="4"/>
    </row>
    <row r="27" spans="1:10" s="24" customFormat="1" ht="29.25" customHeight="1" x14ac:dyDescent="0.25">
      <c r="A27" s="20"/>
      <c r="B27" s="20"/>
      <c r="C27" s="3" t="s">
        <v>44</v>
      </c>
      <c r="D27" s="235" t="str">
        <f>IF(F22&gt;F23,"В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7" s="235"/>
      <c r="F27" s="235"/>
      <c r="G27" s="235"/>
      <c r="H27" s="235"/>
    </row>
    <row r="28" spans="1:10" x14ac:dyDescent="0.25">
      <c r="J28" s="211"/>
    </row>
    <row r="29" spans="1:10" x14ac:dyDescent="0.25">
      <c r="J29" s="211"/>
    </row>
    <row r="30" spans="1:10" ht="35.25" customHeight="1" x14ac:dyDescent="0.25">
      <c r="A30" s="236" t="s">
        <v>45</v>
      </c>
      <c r="B30" s="236"/>
      <c r="C30" s="236"/>
      <c r="D30" s="236"/>
      <c r="E30" s="236"/>
      <c r="F30" s="34"/>
      <c r="G30" s="34"/>
      <c r="H30" s="35" t="s">
        <v>46</v>
      </c>
    </row>
    <row r="31" spans="1:10" x14ac:dyDescent="0.25">
      <c r="G31" s="11"/>
      <c r="H31" s="11"/>
    </row>
    <row r="32" spans="1:10" ht="25.5" customHeight="1" x14ac:dyDescent="0.25">
      <c r="A32" s="236" t="s">
        <v>47</v>
      </c>
      <c r="B32" s="236"/>
      <c r="C32" s="236"/>
      <c r="D32" s="236"/>
      <c r="E32" s="236"/>
      <c r="F32" s="36"/>
      <c r="G32" s="36"/>
      <c r="H32" s="224" t="s">
        <v>48</v>
      </c>
    </row>
    <row r="33" spans="1:8" x14ac:dyDescent="0.25">
      <c r="A33" s="24"/>
      <c r="B33" s="24" t="s">
        <v>49</v>
      </c>
      <c r="C33" s="37" t="s">
        <v>50</v>
      </c>
      <c r="D33" s="38"/>
      <c r="E33" s="38"/>
      <c r="F33" s="38"/>
      <c r="G33" s="38"/>
      <c r="H33" s="24"/>
    </row>
    <row r="34" spans="1:8" x14ac:dyDescent="0.25">
      <c r="G34" s="11"/>
      <c r="H34" s="11"/>
    </row>
    <row r="35" spans="1:8" x14ac:dyDescent="0.25">
      <c r="C35" s="35"/>
      <c r="H35" s="11"/>
    </row>
    <row r="36" spans="1:8" x14ac:dyDescent="0.25">
      <c r="G36" s="11"/>
      <c r="H36" s="11"/>
    </row>
    <row r="37" spans="1:8" x14ac:dyDescent="0.25">
      <c r="G37" s="11"/>
      <c r="H37" s="11"/>
    </row>
    <row r="38" spans="1:8" x14ac:dyDescent="0.25">
      <c r="G38" s="11"/>
      <c r="H38" s="11"/>
    </row>
    <row r="39" spans="1:8" x14ac:dyDescent="0.25">
      <c r="G39" s="11"/>
      <c r="H39" s="11"/>
    </row>
    <row r="40" spans="1:8" x14ac:dyDescent="0.25">
      <c r="G40" s="11"/>
      <c r="H40" s="11"/>
    </row>
    <row r="41" spans="1:8" x14ac:dyDescent="0.25">
      <c r="G41" s="11"/>
      <c r="H41" s="11"/>
    </row>
    <row r="42" spans="1:8" x14ac:dyDescent="0.25">
      <c r="G42" s="11"/>
      <c r="H42" s="11"/>
    </row>
    <row r="45" spans="1:8" s="8" customFormat="1" ht="12.75" x14ac:dyDescent="0.2">
      <c r="C45" s="9"/>
      <c r="E45" s="10"/>
      <c r="F45" s="11"/>
      <c r="G45" s="11"/>
    </row>
  </sheetData>
  <mergeCells count="22">
    <mergeCell ref="A17:H17"/>
    <mergeCell ref="A20:H20"/>
    <mergeCell ref="D27:H27"/>
    <mergeCell ref="A30:E30"/>
    <mergeCell ref="A32:E32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44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" style="9" customWidth="1"/>
    <col min="10" max="10" width="20.28515625" style="9" customWidth="1"/>
    <col min="11" max="11" width="9" style="9" customWidth="1"/>
    <col min="12" max="256" width="9.140625" style="9" customWidth="1"/>
    <col min="257" max="257" width="3.85546875" style="9" customWidth="1"/>
    <col min="258" max="258" width="24.28515625" style="9" customWidth="1"/>
    <col min="259" max="259" width="13.140625" style="9" customWidth="1"/>
    <col min="260" max="260" width="16" style="9" customWidth="1"/>
    <col min="261" max="261" width="12.42578125" style="9" customWidth="1"/>
    <col min="262" max="262" width="15" style="9" customWidth="1"/>
    <col min="263" max="263" width="16" style="9" customWidth="1"/>
    <col min="264" max="264" width="9.140625" style="9" customWidth="1"/>
    <col min="265" max="267" width="9" style="9" customWidth="1"/>
    <col min="268" max="512" width="9.140625" style="9" customWidth="1"/>
    <col min="513" max="513" width="3.85546875" style="9" customWidth="1"/>
    <col min="514" max="514" width="24.28515625" style="9" customWidth="1"/>
    <col min="515" max="515" width="13.140625" style="9" customWidth="1"/>
    <col min="516" max="516" width="16" style="9" customWidth="1"/>
    <col min="517" max="517" width="12.42578125" style="9" customWidth="1"/>
    <col min="518" max="518" width="15" style="9" customWidth="1"/>
    <col min="519" max="519" width="16" style="9" customWidth="1"/>
    <col min="520" max="520" width="9.140625" style="9" customWidth="1"/>
    <col min="521" max="523" width="9" style="9" customWidth="1"/>
    <col min="524" max="768" width="9.140625" style="9" customWidth="1"/>
    <col min="769" max="769" width="3.85546875" style="9" customWidth="1"/>
    <col min="770" max="770" width="24.28515625" style="9" customWidth="1"/>
    <col min="771" max="771" width="13.140625" style="9" customWidth="1"/>
    <col min="772" max="772" width="16" style="9" customWidth="1"/>
    <col min="773" max="773" width="12.42578125" style="9" customWidth="1"/>
    <col min="774" max="774" width="15" style="9" customWidth="1"/>
    <col min="775" max="775" width="16" style="9" customWidth="1"/>
    <col min="776" max="776" width="9.140625" style="9" customWidth="1"/>
    <col min="777" max="779" width="9" style="9" customWidth="1"/>
    <col min="780" max="1025" width="9.140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278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1" s="8" customFormat="1" ht="18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1" s="8" customFormat="1" ht="38.25" x14ac:dyDescent="0.2">
      <c r="A18" s="41">
        <v>1</v>
      </c>
      <c r="B18" s="6" t="s">
        <v>29</v>
      </c>
      <c r="C18" s="6" t="s">
        <v>279</v>
      </c>
      <c r="D18" s="14" t="s">
        <v>31</v>
      </c>
      <c r="E18" s="15">
        <v>8</v>
      </c>
      <c r="F18" s="16">
        <v>13.167999999999999</v>
      </c>
      <c r="G18" s="15" t="s">
        <v>23</v>
      </c>
      <c r="H18" s="16" t="s">
        <v>24</v>
      </c>
    </row>
    <row r="19" spans="1:11" s="8" customFormat="1" ht="12.75" customHeight="1" x14ac:dyDescent="0.2">
      <c r="A19" s="234" t="s">
        <v>105</v>
      </c>
      <c r="B19" s="234"/>
      <c r="C19" s="234"/>
      <c r="D19" s="234"/>
      <c r="E19" s="234"/>
      <c r="F19" s="234"/>
      <c r="G19" s="234"/>
      <c r="H19" s="234"/>
    </row>
    <row r="20" spans="1:11" s="8" customFormat="1" ht="25.5" x14ac:dyDescent="0.2">
      <c r="A20" s="6">
        <f>A18+1</f>
        <v>2</v>
      </c>
      <c r="B20" s="6">
        <v>24</v>
      </c>
      <c r="C20" s="6" t="s">
        <v>106</v>
      </c>
      <c r="D20" s="6" t="s">
        <v>55</v>
      </c>
      <c r="E20" s="6">
        <v>16</v>
      </c>
      <c r="F20" s="5">
        <v>25.609000000000002</v>
      </c>
      <c r="G20" s="15" t="s">
        <v>107</v>
      </c>
      <c r="H20" s="16" t="s">
        <v>24</v>
      </c>
    </row>
    <row r="21" spans="1:11" s="24" customFormat="1" ht="38.25" x14ac:dyDescent="0.25">
      <c r="A21" s="20"/>
      <c r="B21" s="20"/>
      <c r="C21" s="21" t="s">
        <v>56</v>
      </c>
      <c r="D21" s="20"/>
      <c r="E21" s="20"/>
      <c r="F21" s="22">
        <f>SUM(F18:F20)</f>
        <v>38.777000000000001</v>
      </c>
      <c r="G21" s="20"/>
      <c r="H21" s="20"/>
      <c r="I21" s="23"/>
      <c r="J21" s="23"/>
    </row>
    <row r="22" spans="1:11" s="24" customFormat="1" ht="38.25" x14ac:dyDescent="0.25">
      <c r="A22" s="20"/>
      <c r="B22" s="20"/>
      <c r="C22" s="6" t="s">
        <v>40</v>
      </c>
      <c r="D22" s="20"/>
      <c r="E22" s="20"/>
      <c r="F22" s="25">
        <v>517.24440000000004</v>
      </c>
      <c r="G22" s="20"/>
      <c r="H22" s="20"/>
      <c r="J22" s="23"/>
      <c r="K22" s="23"/>
    </row>
    <row r="23" spans="1:11" s="24" customFormat="1" ht="25.5" x14ac:dyDescent="0.25">
      <c r="A23" s="20"/>
      <c r="B23" s="20"/>
      <c r="C23" s="3" t="s">
        <v>41</v>
      </c>
      <c r="D23" s="26"/>
      <c r="E23" s="26"/>
      <c r="F23" s="27">
        <f>F22-F21</f>
        <v>478.46740000000005</v>
      </c>
      <c r="G23" s="20"/>
      <c r="H23" s="4"/>
      <c r="J23" s="23"/>
      <c r="K23" s="23"/>
    </row>
    <row r="24" spans="1:11" s="24" customFormat="1" ht="38.25" x14ac:dyDescent="0.25">
      <c r="A24" s="20"/>
      <c r="B24" s="20"/>
      <c r="C24" s="6" t="s">
        <v>42</v>
      </c>
      <c r="D24" s="20"/>
      <c r="E24" s="226">
        <f>F24/F22</f>
        <v>0.9747723319962478</v>
      </c>
      <c r="F24" s="25">
        <v>504.19553000000002</v>
      </c>
      <c r="G24" s="28"/>
      <c r="H24" s="4"/>
      <c r="J24" s="23"/>
      <c r="K24" s="23"/>
    </row>
    <row r="25" spans="1:11" s="24" customFormat="1" ht="25.5" x14ac:dyDescent="0.25">
      <c r="A25" s="20"/>
      <c r="B25" s="20"/>
      <c r="C25" s="3" t="s">
        <v>43</v>
      </c>
      <c r="D25" s="26"/>
      <c r="E25" s="26"/>
      <c r="F25" s="27">
        <f>F24-F21</f>
        <v>465.41853000000003</v>
      </c>
      <c r="G25" s="20"/>
      <c r="H25" s="4"/>
      <c r="J25" s="23"/>
      <c r="K25" s="23"/>
    </row>
    <row r="26" spans="1:11" s="24" customFormat="1" ht="32.25" customHeight="1" x14ac:dyDescent="0.25">
      <c r="A26" s="20"/>
      <c r="B26" s="20"/>
      <c r="C26" s="3" t="s">
        <v>44</v>
      </c>
      <c r="D26" s="235" t="str">
        <f>IF(F21&gt;F22,"В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6" s="235"/>
      <c r="F26" s="235"/>
      <c r="G26" s="235"/>
      <c r="H26" s="235"/>
      <c r="J26" s="23"/>
      <c r="K26" s="23"/>
    </row>
    <row r="29" spans="1:11" ht="35.25" customHeight="1" x14ac:dyDescent="0.25">
      <c r="A29" s="236" t="s">
        <v>45</v>
      </c>
      <c r="B29" s="236"/>
      <c r="C29" s="236"/>
      <c r="D29" s="236"/>
      <c r="E29" s="236"/>
      <c r="F29" s="34"/>
      <c r="G29" s="34"/>
      <c r="H29" s="35" t="s">
        <v>46</v>
      </c>
    </row>
    <row r="30" spans="1:11" x14ac:dyDescent="0.25">
      <c r="G30" s="11"/>
      <c r="H30" s="11"/>
    </row>
    <row r="31" spans="1:11" ht="30" customHeight="1" x14ac:dyDescent="0.25">
      <c r="A31" s="236" t="s">
        <v>47</v>
      </c>
      <c r="B31" s="236"/>
      <c r="C31" s="236"/>
      <c r="D31" s="236"/>
      <c r="E31" s="236"/>
      <c r="F31" s="36"/>
      <c r="G31" s="36"/>
      <c r="H31" s="37" t="s">
        <v>48</v>
      </c>
    </row>
    <row r="32" spans="1:11" x14ac:dyDescent="0.25">
      <c r="A32" s="24"/>
      <c r="B32" s="24" t="s">
        <v>49</v>
      </c>
      <c r="C32" s="37" t="s">
        <v>50</v>
      </c>
      <c r="D32" s="38"/>
      <c r="E32" s="38"/>
      <c r="F32" s="38"/>
      <c r="G32" s="38"/>
      <c r="H32" s="24"/>
    </row>
    <row r="33" spans="3:8" x14ac:dyDescent="0.25">
      <c r="G33" s="11"/>
      <c r="H33" s="11"/>
    </row>
    <row r="34" spans="3:8" x14ac:dyDescent="0.25">
      <c r="C34" s="35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1" spans="3:8" x14ac:dyDescent="0.25">
      <c r="G41" s="11"/>
      <c r="H41" s="11"/>
    </row>
    <row r="44" spans="3:8" s="8" customFormat="1" ht="12.75" x14ac:dyDescent="0.2">
      <c r="C44" s="9"/>
      <c r="E44" s="10"/>
      <c r="F44" s="11"/>
      <c r="G44" s="11"/>
    </row>
  </sheetData>
  <mergeCells count="22">
    <mergeCell ref="A17:H17"/>
    <mergeCell ref="A19:H19"/>
    <mergeCell ref="D26:H26"/>
    <mergeCell ref="A29:E29"/>
    <mergeCell ref="A31:E31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44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" style="9" customWidth="1"/>
    <col min="10" max="10" width="20.28515625" style="9" customWidth="1"/>
    <col min="11" max="11" width="9" style="9" customWidth="1"/>
    <col min="12" max="256" width="9.140625" style="9" customWidth="1"/>
    <col min="257" max="257" width="3.85546875" style="9" customWidth="1"/>
    <col min="258" max="258" width="24.28515625" style="9" customWidth="1"/>
    <col min="259" max="259" width="13.140625" style="9" customWidth="1"/>
    <col min="260" max="260" width="16" style="9" customWidth="1"/>
    <col min="261" max="261" width="12.42578125" style="9" customWidth="1"/>
    <col min="262" max="262" width="15" style="9" customWidth="1"/>
    <col min="263" max="263" width="16" style="9" customWidth="1"/>
    <col min="264" max="264" width="9.140625" style="9" customWidth="1"/>
    <col min="265" max="267" width="9" style="9" customWidth="1"/>
    <col min="268" max="512" width="9.140625" style="9" customWidth="1"/>
    <col min="513" max="513" width="3.85546875" style="9" customWidth="1"/>
    <col min="514" max="514" width="24.28515625" style="9" customWidth="1"/>
    <col min="515" max="515" width="13.140625" style="9" customWidth="1"/>
    <col min="516" max="516" width="16" style="9" customWidth="1"/>
    <col min="517" max="517" width="12.42578125" style="9" customWidth="1"/>
    <col min="518" max="518" width="15" style="9" customWidth="1"/>
    <col min="519" max="519" width="16" style="9" customWidth="1"/>
    <col min="520" max="520" width="9.140625" style="9" customWidth="1"/>
    <col min="521" max="523" width="9" style="9" customWidth="1"/>
    <col min="524" max="768" width="9.140625" style="9" customWidth="1"/>
    <col min="769" max="769" width="3.85546875" style="9" customWidth="1"/>
    <col min="770" max="770" width="24.28515625" style="9" customWidth="1"/>
    <col min="771" max="771" width="13.140625" style="9" customWidth="1"/>
    <col min="772" max="772" width="16" style="9" customWidth="1"/>
    <col min="773" max="773" width="12.42578125" style="9" customWidth="1"/>
    <col min="774" max="774" width="15" style="9" customWidth="1"/>
    <col min="775" max="775" width="16" style="9" customWidth="1"/>
    <col min="776" max="776" width="9.140625" style="9" customWidth="1"/>
    <col min="777" max="779" width="9" style="9" customWidth="1"/>
    <col min="780" max="1025" width="9.140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280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8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38.25" customHeight="1" x14ac:dyDescent="0.2">
      <c r="A18" s="39">
        <v>1</v>
      </c>
      <c r="B18" s="41" t="s">
        <v>75</v>
      </c>
      <c r="C18" s="41" t="s">
        <v>76</v>
      </c>
      <c r="D18" s="6" t="s">
        <v>22</v>
      </c>
      <c r="E18" s="6">
        <v>8</v>
      </c>
      <c r="F18" s="6">
        <v>15.766999999999999</v>
      </c>
      <c r="G18" s="45" t="s">
        <v>60</v>
      </c>
      <c r="H18" s="16" t="s">
        <v>24</v>
      </c>
    </row>
    <row r="19" spans="1:10" s="8" customFormat="1" ht="12.75" customHeight="1" x14ac:dyDescent="0.2">
      <c r="A19" s="234" t="s">
        <v>105</v>
      </c>
      <c r="B19" s="234"/>
      <c r="C19" s="234"/>
      <c r="D19" s="234"/>
      <c r="E19" s="234"/>
      <c r="F19" s="234"/>
      <c r="G19" s="234"/>
      <c r="H19" s="234"/>
    </row>
    <row r="20" spans="1:10" s="8" customFormat="1" ht="25.5" x14ac:dyDescent="0.2">
      <c r="A20" s="6">
        <f>A18+1</f>
        <v>2</v>
      </c>
      <c r="B20" s="6">
        <v>24</v>
      </c>
      <c r="C20" s="6" t="s">
        <v>106</v>
      </c>
      <c r="D20" s="6" t="s">
        <v>55</v>
      </c>
      <c r="E20" s="6">
        <v>8</v>
      </c>
      <c r="F20" s="5">
        <v>15.904999999999999</v>
      </c>
      <c r="G20" s="15" t="s">
        <v>107</v>
      </c>
      <c r="H20" s="16" t="s">
        <v>24</v>
      </c>
    </row>
    <row r="21" spans="1:10" s="24" customFormat="1" ht="38.25" x14ac:dyDescent="0.25">
      <c r="A21" s="20"/>
      <c r="B21" s="20"/>
      <c r="C21" s="21" t="s">
        <v>56</v>
      </c>
      <c r="D21" s="20"/>
      <c r="E21" s="20"/>
      <c r="F21" s="22">
        <f>SUM(F18:F20)</f>
        <v>31.671999999999997</v>
      </c>
      <c r="G21" s="20"/>
      <c r="H21" s="20"/>
      <c r="I21" s="23"/>
      <c r="J21" s="23"/>
    </row>
    <row r="22" spans="1:10" s="24" customFormat="1" ht="38.25" x14ac:dyDescent="0.25">
      <c r="A22" s="20"/>
      <c r="B22" s="20"/>
      <c r="C22" s="6" t="s">
        <v>40</v>
      </c>
      <c r="D22" s="20"/>
      <c r="E22" s="4"/>
      <c r="F22" s="25">
        <v>445.75869999999998</v>
      </c>
      <c r="G22" s="4"/>
      <c r="H22" s="20"/>
      <c r="I22" s="23"/>
      <c r="J22" s="23"/>
    </row>
    <row r="23" spans="1:10" s="24" customFormat="1" ht="25.5" x14ac:dyDescent="0.25">
      <c r="A23" s="20"/>
      <c r="B23" s="20"/>
      <c r="C23" s="3" t="s">
        <v>41</v>
      </c>
      <c r="D23" s="26"/>
      <c r="E23" s="26"/>
      <c r="F23" s="27">
        <f>F22-F21</f>
        <v>414.08669999999995</v>
      </c>
      <c r="G23" s="20"/>
      <c r="H23" s="4"/>
      <c r="I23" s="23"/>
      <c r="J23" s="23"/>
    </row>
    <row r="24" spans="1:10" s="24" customFormat="1" ht="38.25" x14ac:dyDescent="0.25">
      <c r="A24" s="20"/>
      <c r="B24" s="20"/>
      <c r="C24" s="6" t="s">
        <v>42</v>
      </c>
      <c r="D24" s="20"/>
      <c r="E24" s="226">
        <f>F24/F22</f>
        <v>0.89304112292143711</v>
      </c>
      <c r="F24" s="25">
        <v>398.08085</v>
      </c>
      <c r="G24" s="28"/>
      <c r="H24" s="4"/>
      <c r="I24" s="23"/>
      <c r="J24" s="23"/>
    </row>
    <row r="25" spans="1:10" s="24" customFormat="1" ht="25.5" x14ac:dyDescent="0.25">
      <c r="A25" s="20"/>
      <c r="B25" s="20"/>
      <c r="C25" s="3" t="s">
        <v>43</v>
      </c>
      <c r="D25" s="26"/>
      <c r="E25" s="26"/>
      <c r="F25" s="27">
        <f>F24-F21</f>
        <v>366.40885000000003</v>
      </c>
      <c r="G25" s="20"/>
      <c r="H25" s="4"/>
      <c r="I25" s="23"/>
      <c r="J25" s="23"/>
    </row>
    <row r="26" spans="1:10" s="24" customFormat="1" ht="27" customHeight="1" x14ac:dyDescent="0.25">
      <c r="A26" s="20"/>
      <c r="B26" s="20"/>
      <c r="C26" s="3" t="s">
        <v>44</v>
      </c>
      <c r="D26" s="235" t="str">
        <f>IF(F21&gt;F22,"В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6" s="235"/>
      <c r="F26" s="235"/>
      <c r="G26" s="235"/>
      <c r="H26" s="235"/>
      <c r="I26" s="23"/>
      <c r="J26" s="23"/>
    </row>
    <row r="29" spans="1:10" ht="35.25" customHeight="1" x14ac:dyDescent="0.25">
      <c r="A29" s="236" t="s">
        <v>45</v>
      </c>
      <c r="B29" s="236"/>
      <c r="C29" s="236"/>
      <c r="D29" s="236"/>
      <c r="E29" s="236"/>
      <c r="F29" s="34"/>
      <c r="G29" s="34"/>
      <c r="H29" s="35" t="s">
        <v>46</v>
      </c>
    </row>
    <row r="30" spans="1:10" x14ac:dyDescent="0.25">
      <c r="G30" s="11"/>
      <c r="H30" s="11"/>
    </row>
    <row r="31" spans="1:10" ht="27" customHeight="1" x14ac:dyDescent="0.25">
      <c r="A31" s="236" t="s">
        <v>47</v>
      </c>
      <c r="B31" s="236"/>
      <c r="C31" s="236"/>
      <c r="D31" s="236"/>
      <c r="E31" s="236"/>
      <c r="F31" s="36"/>
      <c r="G31" s="36"/>
      <c r="H31" s="37" t="s">
        <v>48</v>
      </c>
    </row>
    <row r="32" spans="1:10" x14ac:dyDescent="0.25">
      <c r="A32" s="24"/>
      <c r="B32" s="24" t="s">
        <v>49</v>
      </c>
      <c r="C32" s="37" t="s">
        <v>50</v>
      </c>
      <c r="D32" s="38"/>
      <c r="E32" s="38"/>
      <c r="F32" s="38"/>
      <c r="G32" s="38"/>
      <c r="H32" s="24"/>
    </row>
    <row r="33" spans="3:8" x14ac:dyDescent="0.25">
      <c r="G33" s="11"/>
      <c r="H33" s="11"/>
    </row>
    <row r="34" spans="3:8" x14ac:dyDescent="0.25">
      <c r="C34" s="35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1" spans="3:8" x14ac:dyDescent="0.25">
      <c r="G41" s="11"/>
      <c r="H41" s="11"/>
    </row>
    <row r="44" spans="3:8" s="8" customFormat="1" ht="12.75" x14ac:dyDescent="0.2">
      <c r="C44" s="9"/>
      <c r="E44" s="10"/>
      <c r="F44" s="11"/>
      <c r="G44" s="11"/>
    </row>
  </sheetData>
  <mergeCells count="22">
    <mergeCell ref="A17:H17"/>
    <mergeCell ref="A19:H19"/>
    <mergeCell ref="D26:H26"/>
    <mergeCell ref="A29:E29"/>
    <mergeCell ref="A31:E31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43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" style="9" customWidth="1"/>
    <col min="10" max="10" width="20.28515625" style="9" customWidth="1"/>
    <col min="11" max="254" width="9.140625" style="9" customWidth="1"/>
    <col min="255" max="255" width="3.85546875" style="9" customWidth="1"/>
    <col min="256" max="256" width="24.28515625" style="9" customWidth="1"/>
    <col min="257" max="257" width="13.140625" style="9" customWidth="1"/>
    <col min="258" max="258" width="16" style="9" customWidth="1"/>
    <col min="259" max="259" width="12.42578125" style="9" customWidth="1"/>
    <col min="260" max="260" width="15" style="9" customWidth="1"/>
    <col min="261" max="261" width="16" style="9" customWidth="1"/>
    <col min="262" max="262" width="9.140625" style="9" customWidth="1"/>
    <col min="263" max="265" width="9" style="9" customWidth="1"/>
    <col min="266" max="510" width="9.140625" style="9" customWidth="1"/>
    <col min="511" max="511" width="3.85546875" style="9" customWidth="1"/>
    <col min="512" max="512" width="24.28515625" style="9" customWidth="1"/>
    <col min="513" max="513" width="13.140625" style="9" customWidth="1"/>
    <col min="514" max="514" width="16" style="9" customWidth="1"/>
    <col min="515" max="515" width="12.42578125" style="9" customWidth="1"/>
    <col min="516" max="516" width="15" style="9" customWidth="1"/>
    <col min="517" max="517" width="16" style="9" customWidth="1"/>
    <col min="518" max="518" width="9.140625" style="9" customWidth="1"/>
    <col min="519" max="521" width="9" style="9" customWidth="1"/>
    <col min="522" max="766" width="9.140625" style="9" customWidth="1"/>
    <col min="767" max="767" width="3.85546875" style="9" customWidth="1"/>
    <col min="768" max="768" width="24.28515625" style="9" customWidth="1"/>
    <col min="769" max="769" width="13.140625" style="9" customWidth="1"/>
    <col min="770" max="770" width="16" style="9" customWidth="1"/>
    <col min="771" max="771" width="12.42578125" style="9" customWidth="1"/>
    <col min="772" max="772" width="15" style="9" customWidth="1"/>
    <col min="773" max="773" width="16" style="9" customWidth="1"/>
    <col min="774" max="774" width="9.140625" style="9" customWidth="1"/>
    <col min="775" max="777" width="9" style="9" customWidth="1"/>
    <col min="778" max="1022" width="9.140625" style="9" customWidth="1"/>
    <col min="1023" max="1023" width="3.85546875" style="9" customWidth="1"/>
    <col min="1024" max="1025" width="24.28515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281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0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0" s="8" customFormat="1" ht="25.5" x14ac:dyDescent="0.2">
      <c r="A18" s="6">
        <v>1</v>
      </c>
      <c r="B18" s="6" t="s">
        <v>29</v>
      </c>
      <c r="C18" s="6" t="s">
        <v>282</v>
      </c>
      <c r="D18" s="14" t="s">
        <v>31</v>
      </c>
      <c r="E18" s="15">
        <v>15</v>
      </c>
      <c r="F18" s="16">
        <v>23.347999999999999</v>
      </c>
      <c r="G18" s="15" t="s">
        <v>28</v>
      </c>
      <c r="H18" s="16" t="s">
        <v>24</v>
      </c>
    </row>
    <row r="19" spans="1:10" s="8" customFormat="1" ht="38.25" x14ac:dyDescent="0.2">
      <c r="A19" s="6">
        <f>A18+1</f>
        <v>2</v>
      </c>
      <c r="B19" s="6" t="s">
        <v>63</v>
      </c>
      <c r="C19" s="41" t="s">
        <v>64</v>
      </c>
      <c r="D19" s="6" t="s">
        <v>55</v>
      </c>
      <c r="E19" s="6">
        <v>3</v>
      </c>
      <c r="F19" s="6">
        <v>609.29600000000005</v>
      </c>
      <c r="G19" s="15" t="s">
        <v>62</v>
      </c>
      <c r="H19" s="6" t="s">
        <v>24</v>
      </c>
    </row>
    <row r="20" spans="1:10" s="24" customFormat="1" ht="38.25" x14ac:dyDescent="0.25">
      <c r="A20" s="20"/>
      <c r="B20" s="20"/>
      <c r="C20" s="21" t="s">
        <v>56</v>
      </c>
      <c r="D20" s="20"/>
      <c r="E20" s="20"/>
      <c r="F20" s="22">
        <f>SUM(F18:F19)</f>
        <v>632.64400000000001</v>
      </c>
      <c r="G20" s="20"/>
      <c r="H20" s="20"/>
      <c r="I20" s="23"/>
      <c r="J20" s="23"/>
    </row>
    <row r="21" spans="1:10" s="24" customFormat="1" ht="38.25" x14ac:dyDescent="0.25">
      <c r="A21" s="20"/>
      <c r="B21" s="20"/>
      <c r="C21" s="6" t="s">
        <v>40</v>
      </c>
      <c r="D21" s="20"/>
      <c r="E21" s="4"/>
      <c r="F21" s="25">
        <v>371.31939999999997</v>
      </c>
      <c r="G21" s="4"/>
      <c r="H21" s="20"/>
      <c r="I21" s="23"/>
      <c r="J21" s="23"/>
    </row>
    <row r="22" spans="1:10" s="24" customFormat="1" ht="25.5" x14ac:dyDescent="0.25">
      <c r="A22" s="20"/>
      <c r="B22" s="20"/>
      <c r="C22" s="3" t="s">
        <v>41</v>
      </c>
      <c r="D22" s="26"/>
      <c r="E22" s="26"/>
      <c r="F22" s="27">
        <f>F21-F20</f>
        <v>-261.32460000000003</v>
      </c>
      <c r="G22" s="20"/>
      <c r="H22" s="4"/>
      <c r="I22" s="23"/>
      <c r="J22" s="23"/>
    </row>
    <row r="23" spans="1:10" s="24" customFormat="1" ht="38.25" x14ac:dyDescent="0.25">
      <c r="A23" s="20"/>
      <c r="B23" s="20"/>
      <c r="C23" s="6" t="s">
        <v>42</v>
      </c>
      <c r="D23" s="20"/>
      <c r="E23" s="226">
        <f>F23/F21</f>
        <v>0.91101649954190389</v>
      </c>
      <c r="F23" s="25">
        <v>338.27809999999999</v>
      </c>
      <c r="G23" s="28"/>
      <c r="H23" s="4"/>
      <c r="I23" s="23"/>
      <c r="J23" s="23"/>
    </row>
    <row r="24" spans="1:10" s="24" customFormat="1" ht="25.5" x14ac:dyDescent="0.25">
      <c r="A24" s="20"/>
      <c r="B24" s="20"/>
      <c r="C24" s="3" t="s">
        <v>43</v>
      </c>
      <c r="D24" s="26"/>
      <c r="E24" s="26"/>
      <c r="F24" s="27">
        <f>F23-F20</f>
        <v>-294.36590000000001</v>
      </c>
      <c r="G24" s="20"/>
      <c r="H24" s="4"/>
      <c r="I24" s="23"/>
      <c r="J24" s="23"/>
    </row>
    <row r="25" spans="1:10" s="24" customFormat="1" ht="28.5" customHeight="1" x14ac:dyDescent="0.25">
      <c r="A25" s="20"/>
      <c r="B25" s="20"/>
      <c r="C25" s="3" t="s">
        <v>44</v>
      </c>
      <c r="D25" s="235" t="str">
        <f>IF(F20&gt;F21,"В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5" s="235"/>
      <c r="F25" s="235"/>
      <c r="G25" s="235"/>
      <c r="H25" s="235"/>
      <c r="I25" s="23"/>
      <c r="J25" s="23"/>
    </row>
    <row r="26" spans="1:10" ht="12" customHeight="1" x14ac:dyDescent="0.25"/>
    <row r="28" spans="1:10" ht="35.25" customHeight="1" x14ac:dyDescent="0.25">
      <c r="A28" s="236" t="s">
        <v>45</v>
      </c>
      <c r="B28" s="236"/>
      <c r="C28" s="236"/>
      <c r="D28" s="236"/>
      <c r="E28" s="236"/>
      <c r="F28" s="34"/>
      <c r="G28" s="34"/>
      <c r="H28" s="35" t="s">
        <v>46</v>
      </c>
    </row>
    <row r="29" spans="1:10" x14ac:dyDescent="0.25">
      <c r="G29" s="11"/>
      <c r="H29" s="11"/>
    </row>
    <row r="30" spans="1:10" ht="28.5" customHeight="1" x14ac:dyDescent="0.25">
      <c r="A30" s="236" t="s">
        <v>47</v>
      </c>
      <c r="B30" s="236"/>
      <c r="C30" s="236"/>
      <c r="D30" s="236"/>
      <c r="E30" s="236"/>
      <c r="F30" s="36"/>
      <c r="G30" s="36"/>
      <c r="H30" s="37" t="s">
        <v>48</v>
      </c>
    </row>
    <row r="31" spans="1:10" x14ac:dyDescent="0.25">
      <c r="A31" s="24"/>
      <c r="B31" s="24" t="s">
        <v>49</v>
      </c>
      <c r="C31" s="37" t="s">
        <v>50</v>
      </c>
      <c r="D31" s="38"/>
      <c r="E31" s="38"/>
      <c r="F31" s="38"/>
      <c r="G31" s="38"/>
      <c r="H31" s="24"/>
    </row>
    <row r="32" spans="1:10" x14ac:dyDescent="0.25">
      <c r="G32" s="11"/>
      <c r="H32" s="11"/>
    </row>
    <row r="33" spans="3:8" x14ac:dyDescent="0.25">
      <c r="C33" s="35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3" spans="3:8" s="8" customFormat="1" ht="12.75" x14ac:dyDescent="0.2">
      <c r="C43" s="9"/>
      <c r="E43" s="10"/>
      <c r="F43" s="11"/>
      <c r="G43" s="11"/>
    </row>
  </sheetData>
  <mergeCells count="21">
    <mergeCell ref="A17:H17"/>
    <mergeCell ref="D25:H25"/>
    <mergeCell ref="A28:E28"/>
    <mergeCell ref="A30:E30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44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7" style="9" customWidth="1"/>
    <col min="4" max="4" width="6.85546875" style="8" customWidth="1"/>
    <col min="5" max="5" width="7.28515625" style="10" customWidth="1"/>
    <col min="6" max="6" width="11.85546875" style="11" customWidth="1"/>
    <col min="7" max="7" width="9.140625" style="8" customWidth="1"/>
    <col min="8" max="8" width="20.5703125" style="8" customWidth="1"/>
    <col min="9" max="9" width="9" style="9" customWidth="1"/>
    <col min="10" max="252" width="9.140625" style="9" customWidth="1"/>
    <col min="253" max="253" width="3.85546875" style="9" customWidth="1"/>
    <col min="254" max="254" width="24.28515625" style="9" customWidth="1"/>
    <col min="255" max="255" width="13.140625" style="9" customWidth="1"/>
    <col min="256" max="256" width="16" style="9" customWidth="1"/>
    <col min="257" max="257" width="12.42578125" style="9" customWidth="1"/>
    <col min="258" max="258" width="15" style="9" customWidth="1"/>
    <col min="259" max="259" width="16" style="9" customWidth="1"/>
    <col min="260" max="260" width="9.140625" style="9" customWidth="1"/>
    <col min="261" max="263" width="9" style="9" customWidth="1"/>
    <col min="264" max="508" width="9.140625" style="9" customWidth="1"/>
    <col min="509" max="509" width="3.85546875" style="9" customWidth="1"/>
    <col min="510" max="510" width="24.28515625" style="9" customWidth="1"/>
    <col min="511" max="511" width="13.140625" style="9" customWidth="1"/>
    <col min="512" max="512" width="16" style="9" customWidth="1"/>
    <col min="513" max="513" width="12.42578125" style="9" customWidth="1"/>
    <col min="514" max="514" width="15" style="9" customWidth="1"/>
    <col min="515" max="515" width="16" style="9" customWidth="1"/>
    <col min="516" max="516" width="9.140625" style="9" customWidth="1"/>
    <col min="517" max="519" width="9" style="9" customWidth="1"/>
    <col min="520" max="764" width="9.140625" style="9" customWidth="1"/>
    <col min="765" max="765" width="3.85546875" style="9" customWidth="1"/>
    <col min="766" max="766" width="24.28515625" style="9" customWidth="1"/>
    <col min="767" max="767" width="13.140625" style="9" customWidth="1"/>
    <col min="768" max="768" width="16" style="9" customWidth="1"/>
    <col min="769" max="769" width="12.42578125" style="9" customWidth="1"/>
    <col min="770" max="770" width="15" style="9" customWidth="1"/>
    <col min="771" max="771" width="16" style="9" customWidth="1"/>
    <col min="772" max="772" width="9.140625" style="9" customWidth="1"/>
    <col min="773" max="775" width="9" style="9" customWidth="1"/>
    <col min="776" max="1020" width="9.140625" style="9" customWidth="1"/>
    <col min="1021" max="1021" width="3.85546875" style="9" customWidth="1"/>
    <col min="1022" max="1022" width="24.28515625" style="9" customWidth="1"/>
    <col min="1023" max="1023" width="13.140625" style="9" customWidth="1"/>
    <col min="1024" max="1025" width="16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283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9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9" s="8" customFormat="1" ht="22.5" customHeight="1" x14ac:dyDescent="0.2">
      <c r="A18" s="6">
        <v>1</v>
      </c>
      <c r="B18" s="6" t="s">
        <v>20</v>
      </c>
      <c r="C18" s="6" t="s">
        <v>284</v>
      </c>
      <c r="D18" s="14" t="s">
        <v>22</v>
      </c>
      <c r="E18" s="15">
        <v>6</v>
      </c>
      <c r="F18" s="16">
        <v>36.786999999999999</v>
      </c>
      <c r="G18" s="15" t="s">
        <v>28</v>
      </c>
      <c r="H18" s="16" t="s">
        <v>24</v>
      </c>
    </row>
    <row r="19" spans="1:9" s="8" customFormat="1" ht="25.5" x14ac:dyDescent="0.2">
      <c r="A19" s="6">
        <f>A18+1</f>
        <v>2</v>
      </c>
      <c r="B19" s="41">
        <v>4</v>
      </c>
      <c r="C19" s="6" t="s">
        <v>285</v>
      </c>
      <c r="D19" s="14" t="s">
        <v>22</v>
      </c>
      <c r="E19" s="15">
        <v>93</v>
      </c>
      <c r="F19" s="49">
        <v>245.74</v>
      </c>
      <c r="G19" s="15" t="s">
        <v>23</v>
      </c>
      <c r="H19" s="6" t="s">
        <v>24</v>
      </c>
    </row>
    <row r="20" spans="1:9" s="8" customFormat="1" ht="63.75" x14ac:dyDescent="0.2">
      <c r="A20" s="6">
        <f>A19+1</f>
        <v>3</v>
      </c>
      <c r="B20" s="6">
        <v>6</v>
      </c>
      <c r="C20" s="6" t="s">
        <v>286</v>
      </c>
      <c r="D20" s="6" t="s">
        <v>22</v>
      </c>
      <c r="E20" s="6">
        <v>42</v>
      </c>
      <c r="F20" s="43">
        <v>353.33199999999999</v>
      </c>
      <c r="G20" s="6" t="s">
        <v>38</v>
      </c>
      <c r="H20" s="6" t="s">
        <v>24</v>
      </c>
    </row>
    <row r="21" spans="1:9" s="24" customFormat="1" ht="38.25" x14ac:dyDescent="0.25">
      <c r="A21" s="20"/>
      <c r="B21" s="20"/>
      <c r="C21" s="21" t="s">
        <v>56</v>
      </c>
      <c r="D21" s="20"/>
      <c r="E21" s="20"/>
      <c r="F21" s="22">
        <f>SUM(F18:F20)</f>
        <v>635.85899999999992</v>
      </c>
      <c r="G21" s="20"/>
      <c r="H21" s="20"/>
      <c r="I21" s="23"/>
    </row>
    <row r="22" spans="1:9" s="24" customFormat="1" ht="38.25" x14ac:dyDescent="0.25">
      <c r="A22" s="20"/>
      <c r="B22" s="20"/>
      <c r="C22" s="6" t="s">
        <v>40</v>
      </c>
      <c r="D22" s="20"/>
      <c r="E22" s="20"/>
      <c r="F22" s="25">
        <v>343.99596000000003</v>
      </c>
      <c r="G22" s="20"/>
      <c r="H22" s="20"/>
      <c r="I22" s="23"/>
    </row>
    <row r="23" spans="1:9" s="24" customFormat="1" ht="12.75" x14ac:dyDescent="0.25">
      <c r="A23" s="20"/>
      <c r="B23" s="20"/>
      <c r="C23" s="3" t="s">
        <v>41</v>
      </c>
      <c r="D23" s="26"/>
      <c r="E23" s="26"/>
      <c r="F23" s="27">
        <f>F22-F21</f>
        <v>-291.8630399999999</v>
      </c>
      <c r="G23" s="20"/>
      <c r="H23" s="4"/>
      <c r="I23" s="23"/>
    </row>
    <row r="24" spans="1:9" s="24" customFormat="1" ht="38.25" x14ac:dyDescent="0.25">
      <c r="A24" s="20"/>
      <c r="B24" s="20"/>
      <c r="C24" s="6" t="s">
        <v>42</v>
      </c>
      <c r="D24" s="20"/>
      <c r="E24" s="226">
        <f>F24/F22</f>
        <v>0.96393373340779931</v>
      </c>
      <c r="F24" s="25">
        <v>331.58931000000001</v>
      </c>
      <c r="G24" s="28"/>
      <c r="H24" s="4"/>
      <c r="I24" s="23"/>
    </row>
    <row r="25" spans="1:9" s="24" customFormat="1" ht="25.5" x14ac:dyDescent="0.25">
      <c r="A25" s="20"/>
      <c r="B25" s="20"/>
      <c r="C25" s="3" t="s">
        <v>43</v>
      </c>
      <c r="D25" s="26"/>
      <c r="E25" s="26"/>
      <c r="F25" s="27">
        <f>F24-F21</f>
        <v>-304.26968999999991</v>
      </c>
      <c r="G25" s="20"/>
      <c r="H25" s="4"/>
      <c r="I25" s="23"/>
    </row>
    <row r="26" spans="1:9" s="24" customFormat="1" ht="32.25" customHeight="1" x14ac:dyDescent="0.25">
      <c r="A26" s="20"/>
      <c r="B26" s="20"/>
      <c r="C26" s="3" t="s">
        <v>44</v>
      </c>
      <c r="D26" s="235" t="str">
        <f>IF(F21&gt;F22,"В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26" s="235"/>
      <c r="F26" s="235"/>
      <c r="G26" s="235"/>
      <c r="H26" s="235"/>
      <c r="I26" s="23"/>
    </row>
    <row r="29" spans="1:9" ht="35.25" customHeight="1" x14ac:dyDescent="0.25">
      <c r="A29" s="236" t="s">
        <v>45</v>
      </c>
      <c r="B29" s="236"/>
      <c r="C29" s="236"/>
      <c r="D29" s="236"/>
      <c r="E29" s="236"/>
      <c r="F29" s="34"/>
      <c r="G29" s="34"/>
      <c r="H29" s="35" t="s">
        <v>46</v>
      </c>
    </row>
    <row r="30" spans="1:9" x14ac:dyDescent="0.25">
      <c r="G30" s="11"/>
      <c r="H30" s="11"/>
    </row>
    <row r="31" spans="1:9" ht="25.5" customHeight="1" x14ac:dyDescent="0.25">
      <c r="A31" s="236" t="s">
        <v>47</v>
      </c>
      <c r="B31" s="236"/>
      <c r="C31" s="236"/>
      <c r="D31" s="236"/>
      <c r="E31" s="236"/>
      <c r="F31" s="36"/>
      <c r="G31" s="36"/>
      <c r="H31" s="37" t="s">
        <v>48</v>
      </c>
    </row>
    <row r="32" spans="1:9" x14ac:dyDescent="0.25">
      <c r="A32" s="24"/>
      <c r="B32" s="24" t="s">
        <v>49</v>
      </c>
      <c r="C32" s="37" t="s">
        <v>50</v>
      </c>
      <c r="D32" s="38"/>
      <c r="E32" s="38"/>
      <c r="F32" s="38"/>
      <c r="G32" s="38"/>
      <c r="H32" s="24"/>
    </row>
    <row r="33" spans="3:8" x14ac:dyDescent="0.25">
      <c r="G33" s="11"/>
      <c r="H33" s="11"/>
    </row>
    <row r="34" spans="3:8" x14ac:dyDescent="0.25">
      <c r="C34" s="35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0" spans="3:8" x14ac:dyDescent="0.25">
      <c r="G40" s="11"/>
      <c r="H40" s="11"/>
    </row>
    <row r="41" spans="3:8" x14ac:dyDescent="0.25">
      <c r="G41" s="11"/>
      <c r="H41" s="11"/>
    </row>
    <row r="44" spans="3:8" s="8" customFormat="1" ht="12.75" x14ac:dyDescent="0.2">
      <c r="C44" s="9"/>
      <c r="E44" s="10"/>
      <c r="F44" s="11"/>
      <c r="G44" s="11"/>
    </row>
  </sheetData>
  <mergeCells count="21">
    <mergeCell ref="A17:H17"/>
    <mergeCell ref="D26:H26"/>
    <mergeCell ref="A29:E29"/>
    <mergeCell ref="A31:E31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4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.140625" style="9" customWidth="1"/>
    <col min="10" max="10" width="9" style="9" customWidth="1"/>
    <col min="11" max="255" width="9.140625" style="9" customWidth="1"/>
    <col min="256" max="256" width="3.85546875" style="9" customWidth="1"/>
    <col min="257" max="257" width="24.28515625" style="9" customWidth="1"/>
    <col min="258" max="258" width="13.140625" style="9" customWidth="1"/>
    <col min="259" max="259" width="16" style="9" customWidth="1"/>
    <col min="260" max="260" width="12.42578125" style="9" customWidth="1"/>
    <col min="261" max="261" width="15" style="9" customWidth="1"/>
    <col min="262" max="262" width="16" style="9" customWidth="1"/>
    <col min="263" max="263" width="9.140625" style="9" customWidth="1"/>
    <col min="264" max="266" width="9" style="9" customWidth="1"/>
    <col min="267" max="511" width="9.140625" style="9" customWidth="1"/>
    <col min="512" max="512" width="3.85546875" style="9" customWidth="1"/>
    <col min="513" max="513" width="24.28515625" style="9" customWidth="1"/>
    <col min="514" max="514" width="13.140625" style="9" customWidth="1"/>
    <col min="515" max="515" width="16" style="9" customWidth="1"/>
    <col min="516" max="516" width="12.42578125" style="9" customWidth="1"/>
    <col min="517" max="517" width="15" style="9" customWidth="1"/>
    <col min="518" max="518" width="16" style="9" customWidth="1"/>
    <col min="519" max="519" width="9.140625" style="9" customWidth="1"/>
    <col min="520" max="522" width="9" style="9" customWidth="1"/>
    <col min="523" max="767" width="9.140625" style="9" customWidth="1"/>
    <col min="768" max="768" width="3.85546875" style="9" customWidth="1"/>
    <col min="769" max="769" width="24.28515625" style="9" customWidth="1"/>
    <col min="770" max="770" width="13.140625" style="9" customWidth="1"/>
    <col min="771" max="771" width="16" style="9" customWidth="1"/>
    <col min="772" max="772" width="12.42578125" style="9" customWidth="1"/>
    <col min="773" max="773" width="15" style="9" customWidth="1"/>
    <col min="774" max="774" width="16" style="9" customWidth="1"/>
    <col min="775" max="775" width="9.140625" style="9" customWidth="1"/>
    <col min="776" max="778" width="9" style="9" customWidth="1"/>
    <col min="779" max="1023" width="9.140625" style="9" customWidth="1"/>
    <col min="1024" max="1025" width="3.8554687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287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1" s="8" customFormat="1" ht="18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1" s="8" customFormat="1" ht="39" customHeight="1" x14ac:dyDescent="0.2">
      <c r="A18" s="6">
        <v>1</v>
      </c>
      <c r="B18" s="41">
        <v>4</v>
      </c>
      <c r="C18" s="6" t="s">
        <v>288</v>
      </c>
      <c r="D18" s="14" t="s">
        <v>22</v>
      </c>
      <c r="E18" s="15">
        <v>93</v>
      </c>
      <c r="F18" s="53">
        <v>245.74</v>
      </c>
      <c r="G18" s="15" t="s">
        <v>23</v>
      </c>
      <c r="H18" s="6" t="s">
        <v>24</v>
      </c>
    </row>
    <row r="19" spans="1:11" s="24" customFormat="1" ht="39" customHeight="1" x14ac:dyDescent="0.25">
      <c r="A19" s="20"/>
      <c r="B19" s="20"/>
      <c r="C19" s="21" t="s">
        <v>56</v>
      </c>
      <c r="D19" s="20" t="s">
        <v>289</v>
      </c>
      <c r="E19" s="20"/>
      <c r="F19" s="22">
        <f>SUM(F18:F18)</f>
        <v>245.74</v>
      </c>
      <c r="G19" s="20"/>
      <c r="H19" s="20"/>
      <c r="J19" s="23"/>
      <c r="K19" s="23"/>
    </row>
    <row r="20" spans="1:11" s="24" customFormat="1" ht="38.25" x14ac:dyDescent="0.25">
      <c r="A20" s="20"/>
      <c r="B20" s="20"/>
      <c r="C20" s="6" t="s">
        <v>40</v>
      </c>
      <c r="D20" s="20"/>
      <c r="E20" s="4"/>
      <c r="F20" s="25">
        <v>344.08562000000001</v>
      </c>
      <c r="G20" s="20"/>
      <c r="H20" s="20"/>
      <c r="J20" s="23"/>
      <c r="K20" s="23"/>
    </row>
    <row r="21" spans="1:11" s="24" customFormat="1" ht="25.5" x14ac:dyDescent="0.25">
      <c r="A21" s="20"/>
      <c r="B21" s="20"/>
      <c r="C21" s="3" t="s">
        <v>41</v>
      </c>
      <c r="D21" s="26"/>
      <c r="E21" s="26"/>
      <c r="F21" s="27">
        <f>F20-F19</f>
        <v>98.345619999999997</v>
      </c>
      <c r="G21" s="20"/>
      <c r="H21" s="4"/>
      <c r="J21" s="23"/>
      <c r="K21" s="23"/>
    </row>
    <row r="22" spans="1:11" s="24" customFormat="1" ht="38.25" x14ac:dyDescent="0.25">
      <c r="A22" s="20"/>
      <c r="B22" s="20"/>
      <c r="C22" s="6" t="s">
        <v>42</v>
      </c>
      <c r="D22" s="20"/>
      <c r="E22" s="226">
        <f>F22/F20</f>
        <v>0.89948588958759734</v>
      </c>
      <c r="F22" s="25">
        <v>309.50015999999999</v>
      </c>
      <c r="G22" s="28"/>
      <c r="H22" s="4"/>
      <c r="J22" s="23"/>
      <c r="K22" s="23"/>
    </row>
    <row r="23" spans="1:11" s="24" customFormat="1" ht="25.5" x14ac:dyDescent="0.25">
      <c r="A23" s="20"/>
      <c r="B23" s="20"/>
      <c r="C23" s="3" t="s">
        <v>43</v>
      </c>
      <c r="D23" s="26"/>
      <c r="E23" s="26"/>
      <c r="F23" s="27">
        <f>F22-F19</f>
        <v>63.760159999999985</v>
      </c>
      <c r="G23" s="20"/>
      <c r="H23" s="4"/>
      <c r="J23" s="23"/>
      <c r="K23" s="23"/>
    </row>
    <row r="24" spans="1:11" s="24" customFormat="1" ht="28.5" customHeight="1" x14ac:dyDescent="0.25">
      <c r="A24" s="20"/>
      <c r="B24" s="20"/>
      <c r="C24" s="3" t="s">
        <v>44</v>
      </c>
      <c r="D24" s="235" t="str">
        <f>IF(F19&gt;F20,"В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4" s="235"/>
      <c r="F24" s="235"/>
      <c r="G24" s="235"/>
      <c r="H24" s="235"/>
      <c r="J24" s="23"/>
      <c r="K24" s="23"/>
    </row>
    <row r="27" spans="1:11" ht="35.25" customHeight="1" x14ac:dyDescent="0.25">
      <c r="A27" s="236" t="s">
        <v>45</v>
      </c>
      <c r="B27" s="236"/>
      <c r="C27" s="236"/>
      <c r="D27" s="236"/>
      <c r="E27" s="236"/>
      <c r="F27" s="34"/>
      <c r="G27" s="34"/>
      <c r="H27" s="35" t="s">
        <v>46</v>
      </c>
    </row>
    <row r="28" spans="1:11" x14ac:dyDescent="0.25">
      <c r="G28" s="11"/>
      <c r="H28" s="11"/>
    </row>
    <row r="29" spans="1:11" ht="24.75" customHeight="1" x14ac:dyDescent="0.25">
      <c r="A29" s="236" t="s">
        <v>47</v>
      </c>
      <c r="B29" s="236"/>
      <c r="C29" s="236"/>
      <c r="D29" s="236"/>
      <c r="E29" s="236"/>
      <c r="F29" s="36"/>
      <c r="G29" s="36"/>
      <c r="H29" s="37" t="s">
        <v>48</v>
      </c>
    </row>
    <row r="30" spans="1:11" x14ac:dyDescent="0.25">
      <c r="A30" s="24"/>
      <c r="B30" s="24" t="s">
        <v>49</v>
      </c>
      <c r="C30" s="37" t="s">
        <v>50</v>
      </c>
      <c r="D30" s="38"/>
      <c r="E30" s="38"/>
      <c r="F30" s="38"/>
      <c r="G30" s="38"/>
      <c r="H30" s="24"/>
    </row>
    <row r="31" spans="1:11" x14ac:dyDescent="0.25">
      <c r="G31" s="11"/>
      <c r="H31" s="11"/>
    </row>
    <row r="32" spans="1:11" x14ac:dyDescent="0.25">
      <c r="C32" s="35"/>
      <c r="H32" s="11"/>
    </row>
    <row r="33" spans="3:8" x14ac:dyDescent="0.25">
      <c r="G33" s="11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2" spans="3:8" s="8" customFormat="1" ht="12.75" x14ac:dyDescent="0.2">
      <c r="C42" s="9"/>
      <c r="E42" s="10"/>
      <c r="F42" s="11"/>
      <c r="G42" s="11"/>
    </row>
  </sheetData>
  <mergeCells count="21">
    <mergeCell ref="A17:H17"/>
    <mergeCell ref="D24:H24"/>
    <mergeCell ref="A27:E27"/>
    <mergeCell ref="A29:E29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4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5.425781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.42578125" style="8" customWidth="1"/>
    <col min="8" max="8" width="13.28515625" style="8" customWidth="1"/>
    <col min="9" max="9" width="9" style="9" customWidth="1"/>
    <col min="10" max="254" width="9.140625" style="9" customWidth="1"/>
    <col min="255" max="255" width="3.85546875" style="9" customWidth="1"/>
    <col min="256" max="256" width="24.28515625" style="9" customWidth="1"/>
    <col min="257" max="257" width="13.140625" style="9" customWidth="1"/>
    <col min="258" max="258" width="16" style="9" customWidth="1"/>
    <col min="259" max="259" width="12.42578125" style="9" customWidth="1"/>
    <col min="260" max="260" width="15" style="9" customWidth="1"/>
    <col min="261" max="261" width="16" style="9" customWidth="1"/>
    <col min="262" max="262" width="9.140625" style="9" customWidth="1"/>
    <col min="263" max="265" width="9" style="9" customWidth="1"/>
    <col min="266" max="510" width="9.140625" style="9" customWidth="1"/>
    <col min="511" max="511" width="3.85546875" style="9" customWidth="1"/>
    <col min="512" max="512" width="24.28515625" style="9" customWidth="1"/>
    <col min="513" max="513" width="13.140625" style="9" customWidth="1"/>
    <col min="514" max="514" width="16" style="9" customWidth="1"/>
    <col min="515" max="515" width="12.42578125" style="9" customWidth="1"/>
    <col min="516" max="516" width="15" style="9" customWidth="1"/>
    <col min="517" max="517" width="16" style="9" customWidth="1"/>
    <col min="518" max="518" width="9.140625" style="9" customWidth="1"/>
    <col min="519" max="521" width="9" style="9" customWidth="1"/>
    <col min="522" max="766" width="9.140625" style="9" customWidth="1"/>
    <col min="767" max="767" width="3.85546875" style="9" customWidth="1"/>
    <col min="768" max="768" width="24.28515625" style="9" customWidth="1"/>
    <col min="769" max="769" width="13.140625" style="9" customWidth="1"/>
    <col min="770" max="770" width="16" style="9" customWidth="1"/>
    <col min="771" max="771" width="12.42578125" style="9" customWidth="1"/>
    <col min="772" max="772" width="15" style="9" customWidth="1"/>
    <col min="773" max="773" width="16" style="9" customWidth="1"/>
    <col min="774" max="774" width="9.140625" style="9" customWidth="1"/>
    <col min="775" max="777" width="9" style="9" customWidth="1"/>
    <col min="778" max="1022" width="9.140625" style="9" customWidth="1"/>
    <col min="1023" max="1023" width="3.85546875" style="9" customWidth="1"/>
    <col min="1024" max="1025" width="24.28515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117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290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1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1" s="8" customFormat="1" ht="38.25" x14ac:dyDescent="0.2">
      <c r="A18" s="6">
        <v>1</v>
      </c>
      <c r="B18" s="6">
        <v>12</v>
      </c>
      <c r="C18" s="6" t="s">
        <v>291</v>
      </c>
      <c r="D18" s="14" t="s">
        <v>55</v>
      </c>
      <c r="E18" s="15">
        <v>8</v>
      </c>
      <c r="F18" s="16">
        <v>266.303</v>
      </c>
      <c r="G18" s="15" t="s">
        <v>92</v>
      </c>
      <c r="H18" s="4" t="s">
        <v>24</v>
      </c>
      <c r="K18" s="11"/>
    </row>
    <row r="19" spans="1:11" s="24" customFormat="1" ht="38.25" x14ac:dyDescent="0.25">
      <c r="A19" s="20"/>
      <c r="B19" s="20"/>
      <c r="C19" s="21" t="s">
        <v>56</v>
      </c>
      <c r="D19" s="20"/>
      <c r="E19" s="20"/>
      <c r="F19" s="22">
        <f>SUM(F18:F18)</f>
        <v>266.303</v>
      </c>
      <c r="G19" s="20"/>
      <c r="H19" s="20"/>
      <c r="I19" s="23"/>
    </row>
    <row r="20" spans="1:11" s="24" customFormat="1" ht="38.25" x14ac:dyDescent="0.25">
      <c r="A20" s="20"/>
      <c r="B20" s="20"/>
      <c r="C20" s="6" t="s">
        <v>40</v>
      </c>
      <c r="D20" s="20"/>
      <c r="E20" s="20"/>
      <c r="F20" s="25">
        <v>339.98500000000001</v>
      </c>
      <c r="G20" s="20"/>
      <c r="H20" s="20"/>
      <c r="I20" s="23"/>
    </row>
    <row r="21" spans="1:11" s="24" customFormat="1" ht="25.5" x14ac:dyDescent="0.25">
      <c r="A21" s="20"/>
      <c r="B21" s="20"/>
      <c r="C21" s="3" t="s">
        <v>41</v>
      </c>
      <c r="D21" s="26"/>
      <c r="E21" s="26"/>
      <c r="F21" s="27">
        <f>F20-F19</f>
        <v>73.682000000000016</v>
      </c>
      <c r="G21" s="20"/>
      <c r="H21" s="4"/>
      <c r="I21" s="23"/>
    </row>
    <row r="22" spans="1:11" s="24" customFormat="1" ht="38.25" x14ac:dyDescent="0.25">
      <c r="A22" s="20"/>
      <c r="B22" s="20"/>
      <c r="C22" s="6" t="s">
        <v>42</v>
      </c>
      <c r="D22" s="20"/>
      <c r="E22" s="226">
        <f>F22/F20</f>
        <v>0.91003903113372653</v>
      </c>
      <c r="F22" s="25">
        <v>309.39962000000003</v>
      </c>
      <c r="G22" s="28"/>
      <c r="H22" s="4"/>
      <c r="I22" s="23"/>
    </row>
    <row r="23" spans="1:11" s="24" customFormat="1" ht="25.5" x14ac:dyDescent="0.25">
      <c r="A23" s="20"/>
      <c r="B23" s="20"/>
      <c r="C23" s="3" t="s">
        <v>43</v>
      </c>
      <c r="D23" s="26"/>
      <c r="E23" s="26"/>
      <c r="F23" s="27">
        <f>F22-F19</f>
        <v>43.09662000000003</v>
      </c>
      <c r="G23" s="20"/>
      <c r="H23" s="4"/>
      <c r="I23" s="23"/>
    </row>
    <row r="24" spans="1:11" s="24" customFormat="1" ht="27.75" customHeight="1" x14ac:dyDescent="0.25">
      <c r="A24" s="20"/>
      <c r="B24" s="20"/>
      <c r="C24" s="3" t="s">
        <v>44</v>
      </c>
      <c r="D24" s="235" t="str">
        <f>IF(F19&gt;F20,"В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4" s="235"/>
      <c r="F24" s="235"/>
      <c r="G24" s="235"/>
      <c r="H24" s="235"/>
      <c r="I24" s="23"/>
    </row>
    <row r="27" spans="1:11" ht="35.25" customHeight="1" x14ac:dyDescent="0.25">
      <c r="A27" s="236" t="s">
        <v>45</v>
      </c>
      <c r="B27" s="236"/>
      <c r="C27" s="236"/>
      <c r="D27" s="236"/>
      <c r="E27" s="236"/>
      <c r="F27" s="34"/>
      <c r="G27" s="34"/>
      <c r="H27" s="35" t="s">
        <v>46</v>
      </c>
    </row>
    <row r="28" spans="1:11" x14ac:dyDescent="0.25">
      <c r="G28" s="11"/>
      <c r="H28" s="11"/>
    </row>
    <row r="29" spans="1:11" ht="27.75" customHeight="1" x14ac:dyDescent="0.25">
      <c r="A29" s="236" t="s">
        <v>47</v>
      </c>
      <c r="B29" s="236"/>
      <c r="C29" s="236"/>
      <c r="D29" s="236"/>
      <c r="E29" s="236"/>
      <c r="F29" s="36"/>
      <c r="G29" s="36"/>
      <c r="H29" s="37" t="s">
        <v>48</v>
      </c>
    </row>
    <row r="30" spans="1:11" x14ac:dyDescent="0.25">
      <c r="A30" s="24"/>
      <c r="B30" s="24" t="s">
        <v>49</v>
      </c>
      <c r="C30" s="37" t="s">
        <v>50</v>
      </c>
      <c r="D30" s="38"/>
      <c r="E30" s="38"/>
      <c r="F30" s="38"/>
      <c r="G30" s="38"/>
      <c r="H30" s="24"/>
    </row>
    <row r="31" spans="1:11" x14ac:dyDescent="0.25">
      <c r="G31" s="11"/>
      <c r="H31" s="11"/>
    </row>
    <row r="32" spans="1:11" x14ac:dyDescent="0.25">
      <c r="C32" s="35"/>
      <c r="H32" s="11"/>
    </row>
    <row r="33" spans="3:8" x14ac:dyDescent="0.25">
      <c r="G33" s="11"/>
      <c r="H33" s="11"/>
    </row>
    <row r="34" spans="3:8" x14ac:dyDescent="0.25">
      <c r="G34" s="11"/>
      <c r="H34" s="11"/>
    </row>
    <row r="35" spans="3:8" x14ac:dyDescent="0.25">
      <c r="G35" s="11"/>
      <c r="H35" s="11"/>
    </row>
    <row r="36" spans="3:8" x14ac:dyDescent="0.25">
      <c r="G36" s="11"/>
      <c r="H36" s="11"/>
    </row>
    <row r="37" spans="3:8" x14ac:dyDescent="0.25">
      <c r="G37" s="11"/>
      <c r="H37" s="11"/>
    </row>
    <row r="38" spans="3:8" x14ac:dyDescent="0.25">
      <c r="G38" s="11"/>
      <c r="H38" s="11"/>
    </row>
    <row r="39" spans="3:8" x14ac:dyDescent="0.25">
      <c r="G39" s="11"/>
      <c r="H39" s="11"/>
    </row>
    <row r="42" spans="3:8" s="8" customFormat="1" ht="12.75" x14ac:dyDescent="0.2">
      <c r="C42" s="9"/>
      <c r="E42" s="10"/>
      <c r="F42" s="11"/>
      <c r="G42" s="11"/>
    </row>
  </sheetData>
  <mergeCells count="21">
    <mergeCell ref="A17:H17"/>
    <mergeCell ref="D24:H24"/>
    <mergeCell ref="A27:E27"/>
    <mergeCell ref="A29:E29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5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9" width="9" style="9" customWidth="1"/>
    <col min="10" max="253" width="9.140625" style="9" customWidth="1"/>
    <col min="254" max="254" width="3.85546875" style="9" customWidth="1"/>
    <col min="255" max="255" width="24.28515625" style="9" customWidth="1"/>
    <col min="256" max="256" width="13.140625" style="9" customWidth="1"/>
    <col min="257" max="257" width="16" style="9" customWidth="1"/>
    <col min="258" max="258" width="12.42578125" style="9" customWidth="1"/>
    <col min="259" max="259" width="15" style="9" customWidth="1"/>
    <col min="260" max="260" width="16" style="9" customWidth="1"/>
    <col min="261" max="261" width="9.140625" style="9" customWidth="1"/>
    <col min="262" max="264" width="9" style="9" customWidth="1"/>
    <col min="265" max="509" width="9.140625" style="9" customWidth="1"/>
    <col min="510" max="510" width="3.85546875" style="9" customWidth="1"/>
    <col min="511" max="511" width="24.28515625" style="9" customWidth="1"/>
    <col min="512" max="512" width="13.140625" style="9" customWidth="1"/>
    <col min="513" max="513" width="16" style="9" customWidth="1"/>
    <col min="514" max="514" width="12.42578125" style="9" customWidth="1"/>
    <col min="515" max="515" width="15" style="9" customWidth="1"/>
    <col min="516" max="516" width="16" style="9" customWidth="1"/>
    <col min="517" max="517" width="9.140625" style="9" customWidth="1"/>
    <col min="518" max="520" width="9" style="9" customWidth="1"/>
    <col min="521" max="765" width="9.140625" style="9" customWidth="1"/>
    <col min="766" max="766" width="3.85546875" style="9" customWidth="1"/>
    <col min="767" max="767" width="24.28515625" style="9" customWidth="1"/>
    <col min="768" max="768" width="13.140625" style="9" customWidth="1"/>
    <col min="769" max="769" width="16" style="9" customWidth="1"/>
    <col min="770" max="770" width="12.42578125" style="9" customWidth="1"/>
    <col min="771" max="771" width="15" style="9" customWidth="1"/>
    <col min="772" max="772" width="16" style="9" customWidth="1"/>
    <col min="773" max="773" width="9.140625" style="9" customWidth="1"/>
    <col min="774" max="776" width="9" style="9" customWidth="1"/>
    <col min="777" max="1021" width="9.140625" style="9" customWidth="1"/>
    <col min="1022" max="1022" width="3.85546875" style="9" customWidth="1"/>
    <col min="1023" max="1023" width="24.28515625" style="9" customWidth="1"/>
    <col min="1024" max="1025" width="13.140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292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9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9" s="8" customFormat="1" ht="19.5" customHeight="1" x14ac:dyDescent="0.2">
      <c r="A18" s="6">
        <v>1</v>
      </c>
      <c r="B18" s="6" t="s">
        <v>75</v>
      </c>
      <c r="C18" s="41" t="s">
        <v>76</v>
      </c>
      <c r="D18" s="6" t="s">
        <v>22</v>
      </c>
      <c r="E18" s="6">
        <v>25</v>
      </c>
      <c r="F18" s="6">
        <v>39.25</v>
      </c>
      <c r="G18" s="15" t="s">
        <v>23</v>
      </c>
      <c r="H18" s="16" t="s">
        <v>24</v>
      </c>
    </row>
    <row r="19" spans="1:9" s="8" customFormat="1" ht="19.5" customHeight="1" x14ac:dyDescent="0.2">
      <c r="A19" s="6">
        <f>A18+1</f>
        <v>2</v>
      </c>
      <c r="B19" s="6" t="s">
        <v>75</v>
      </c>
      <c r="C19" s="41" t="s">
        <v>76</v>
      </c>
      <c r="D19" s="6" t="s">
        <v>22</v>
      </c>
      <c r="E19" s="6">
        <v>350</v>
      </c>
      <c r="F19" s="6">
        <v>70.831999999999994</v>
      </c>
      <c r="G19" s="15" t="s">
        <v>28</v>
      </c>
      <c r="H19" s="16" t="s">
        <v>24</v>
      </c>
    </row>
    <row r="20" spans="1:9" s="8" customFormat="1" ht="51" x14ac:dyDescent="0.2">
      <c r="A20" s="6">
        <f>A19+1</f>
        <v>3</v>
      </c>
      <c r="B20" s="6">
        <v>10</v>
      </c>
      <c r="C20" s="6" t="s">
        <v>293</v>
      </c>
      <c r="D20" s="6" t="s">
        <v>55</v>
      </c>
      <c r="E20" s="15">
        <v>6</v>
      </c>
      <c r="F20" s="225">
        <v>420.86200000000002</v>
      </c>
      <c r="G20" s="15" t="s">
        <v>174</v>
      </c>
      <c r="H20" s="16" t="s">
        <v>24</v>
      </c>
    </row>
    <row r="21" spans="1:9" s="8" customFormat="1" ht="63.75" x14ac:dyDescent="0.2">
      <c r="A21" s="6">
        <f>A20+1</f>
        <v>4</v>
      </c>
      <c r="B21" s="6">
        <v>11</v>
      </c>
      <c r="C21" s="6" t="s">
        <v>294</v>
      </c>
      <c r="D21" s="6" t="s">
        <v>55</v>
      </c>
      <c r="E21" s="15">
        <v>6</v>
      </c>
      <c r="F21" s="225">
        <v>507.96600000000001</v>
      </c>
      <c r="G21" s="15" t="s">
        <v>174</v>
      </c>
      <c r="H21" s="16" t="s">
        <v>24</v>
      </c>
    </row>
    <row r="22" spans="1:9" s="8" customFormat="1" ht="12.75" customHeight="1" x14ac:dyDescent="0.2">
      <c r="A22" s="234" t="s">
        <v>32</v>
      </c>
      <c r="B22" s="234"/>
      <c r="C22" s="234"/>
      <c r="D22" s="234"/>
      <c r="E22" s="234"/>
      <c r="F22" s="234"/>
      <c r="G22" s="234"/>
      <c r="H22" s="234"/>
    </row>
    <row r="23" spans="1:9" s="8" customFormat="1" ht="25.5" x14ac:dyDescent="0.2">
      <c r="A23" s="6">
        <f>A21+1</f>
        <v>5</v>
      </c>
      <c r="B23" s="42" t="s">
        <v>66</v>
      </c>
      <c r="C23" s="6" t="s">
        <v>67</v>
      </c>
      <c r="D23" s="14" t="s">
        <v>31</v>
      </c>
      <c r="E23" s="14">
        <v>26</v>
      </c>
      <c r="F23" s="16">
        <v>119.074</v>
      </c>
      <c r="G23" s="14" t="s">
        <v>23</v>
      </c>
      <c r="H23" s="16" t="s">
        <v>24</v>
      </c>
    </row>
    <row r="24" spans="1:9" s="8" customFormat="1" ht="12.75" x14ac:dyDescent="0.2">
      <c r="A24" s="6">
        <f>A23+1</f>
        <v>6</v>
      </c>
      <c r="B24" s="42" t="s">
        <v>68</v>
      </c>
      <c r="C24" s="6" t="s">
        <v>69</v>
      </c>
      <c r="D24" s="14" t="s">
        <v>31</v>
      </c>
      <c r="E24" s="6">
        <v>4</v>
      </c>
      <c r="F24" s="5">
        <v>14.052</v>
      </c>
      <c r="G24" s="14" t="s">
        <v>23</v>
      </c>
      <c r="H24" s="16" t="s">
        <v>24</v>
      </c>
    </row>
    <row r="25" spans="1:9" s="8" customFormat="1" ht="12.75" x14ac:dyDescent="0.2">
      <c r="A25" s="6">
        <f>A24+1</f>
        <v>7</v>
      </c>
      <c r="B25" s="42" t="s">
        <v>72</v>
      </c>
      <c r="C25" s="6" t="s">
        <v>73</v>
      </c>
      <c r="D25" s="14" t="s">
        <v>31</v>
      </c>
      <c r="E25" s="6">
        <v>3</v>
      </c>
      <c r="F25" s="5">
        <v>41.713000000000001</v>
      </c>
      <c r="G25" s="14" t="s">
        <v>23</v>
      </c>
      <c r="H25" s="16" t="s">
        <v>24</v>
      </c>
    </row>
    <row r="26" spans="1:9" s="8" customFormat="1" ht="25.5" x14ac:dyDescent="0.2">
      <c r="A26" s="6">
        <f>A25+1</f>
        <v>8</v>
      </c>
      <c r="B26" s="42" t="s">
        <v>112</v>
      </c>
      <c r="C26" s="6" t="s">
        <v>113</v>
      </c>
      <c r="D26" s="14" t="s">
        <v>55</v>
      </c>
      <c r="E26" s="6">
        <v>1</v>
      </c>
      <c r="F26" s="5">
        <v>34.189</v>
      </c>
      <c r="G26" s="14" t="s">
        <v>38</v>
      </c>
      <c r="H26" s="6" t="s">
        <v>24</v>
      </c>
    </row>
    <row r="27" spans="1:9" s="8" customFormat="1" ht="12.75" customHeight="1" x14ac:dyDescent="0.2">
      <c r="A27" s="234" t="s">
        <v>295</v>
      </c>
      <c r="B27" s="234"/>
      <c r="C27" s="234"/>
      <c r="D27" s="234"/>
      <c r="E27" s="234"/>
      <c r="F27" s="234"/>
      <c r="G27" s="234"/>
      <c r="H27" s="234"/>
    </row>
    <row r="28" spans="1:9" s="8" customFormat="1" ht="38.25" x14ac:dyDescent="0.2">
      <c r="A28" s="6">
        <f>A26+1</f>
        <v>9</v>
      </c>
      <c r="B28" s="6">
        <v>25</v>
      </c>
      <c r="C28" s="6" t="s">
        <v>296</v>
      </c>
      <c r="D28" s="6" t="s">
        <v>55</v>
      </c>
      <c r="E28" s="6">
        <v>54</v>
      </c>
      <c r="F28" s="5">
        <v>480.49400000000003</v>
      </c>
      <c r="G28" s="15" t="s">
        <v>174</v>
      </c>
      <c r="H28" s="16" t="s">
        <v>24</v>
      </c>
    </row>
    <row r="29" spans="1:9" s="24" customFormat="1" ht="38.25" x14ac:dyDescent="0.25">
      <c r="A29" s="20"/>
      <c r="B29" s="20"/>
      <c r="C29" s="21" t="s">
        <v>56</v>
      </c>
      <c r="D29" s="20"/>
      <c r="E29" s="20"/>
      <c r="F29" s="22">
        <f>SUM(F17:F28)</f>
        <v>1728.4319999999998</v>
      </c>
      <c r="G29" s="20"/>
      <c r="H29" s="20"/>
      <c r="I29" s="23"/>
    </row>
    <row r="30" spans="1:9" s="24" customFormat="1" ht="38.25" x14ac:dyDescent="0.25">
      <c r="A30" s="20"/>
      <c r="B30" s="20"/>
      <c r="C30" s="6" t="s">
        <v>40</v>
      </c>
      <c r="D30" s="4"/>
      <c r="E30" s="4"/>
      <c r="F30" s="25">
        <v>960.93074000000001</v>
      </c>
      <c r="G30" s="4"/>
      <c r="H30" s="20"/>
      <c r="I30" s="23"/>
    </row>
    <row r="31" spans="1:9" s="24" customFormat="1" ht="25.5" x14ac:dyDescent="0.25">
      <c r="A31" s="20"/>
      <c r="B31" s="20"/>
      <c r="C31" s="3" t="s">
        <v>41</v>
      </c>
      <c r="D31" s="26"/>
      <c r="E31" s="26"/>
      <c r="F31" s="27">
        <f>F30-F29</f>
        <v>-767.50125999999977</v>
      </c>
      <c r="G31" s="20"/>
      <c r="H31" s="4"/>
      <c r="I31" s="23"/>
    </row>
    <row r="32" spans="1:9" s="24" customFormat="1" ht="38.25" x14ac:dyDescent="0.25">
      <c r="A32" s="20"/>
      <c r="B32" s="20"/>
      <c r="C32" s="6" t="s">
        <v>42</v>
      </c>
      <c r="D32" s="20"/>
      <c r="E32" s="226">
        <f>F32/F30</f>
        <v>0.93941227231423574</v>
      </c>
      <c r="F32" s="25">
        <v>902.71013000000005</v>
      </c>
      <c r="G32" s="28"/>
      <c r="H32" s="4"/>
      <c r="I32" s="23"/>
    </row>
    <row r="33" spans="1:9" s="24" customFormat="1" ht="25.5" x14ac:dyDescent="0.25">
      <c r="A33" s="20"/>
      <c r="B33" s="20"/>
      <c r="C33" s="3" t="s">
        <v>43</v>
      </c>
      <c r="D33" s="26"/>
      <c r="E33" s="26"/>
      <c r="F33" s="27">
        <f>F32-F29</f>
        <v>-825.72186999999974</v>
      </c>
      <c r="G33" s="20"/>
      <c r="H33" s="4"/>
      <c r="I33" s="23"/>
    </row>
    <row r="34" spans="1:9" s="24" customFormat="1" ht="33.75" customHeight="1" x14ac:dyDescent="0.25">
      <c r="A34" s="20"/>
      <c r="B34" s="20"/>
      <c r="C34" s="3" t="s">
        <v>44</v>
      </c>
      <c r="D34" s="235" t="str">
        <f>IF(F29&gt;F30,"В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4" s="235"/>
      <c r="F34" s="235"/>
      <c r="G34" s="235"/>
      <c r="H34" s="235"/>
      <c r="I34" s="23"/>
    </row>
    <row r="36" spans="1:9" ht="12" customHeight="1" x14ac:dyDescent="0.25"/>
    <row r="37" spans="1:9" ht="35.25" customHeight="1" x14ac:dyDescent="0.25">
      <c r="A37" s="236" t="s">
        <v>45</v>
      </c>
      <c r="B37" s="236"/>
      <c r="C37" s="236"/>
      <c r="D37" s="236"/>
      <c r="E37" s="236"/>
      <c r="F37" s="34"/>
      <c r="G37" s="34"/>
      <c r="H37" s="35" t="s">
        <v>46</v>
      </c>
    </row>
    <row r="38" spans="1:9" x14ac:dyDescent="0.25">
      <c r="G38" s="11"/>
      <c r="H38" s="11"/>
    </row>
    <row r="39" spans="1:9" ht="26.25" customHeight="1" x14ac:dyDescent="0.25">
      <c r="A39" s="236" t="s">
        <v>47</v>
      </c>
      <c r="B39" s="236"/>
      <c r="C39" s="236"/>
      <c r="D39" s="236"/>
      <c r="E39" s="236"/>
      <c r="F39" s="36"/>
      <c r="G39" s="36"/>
      <c r="H39" s="37" t="s">
        <v>48</v>
      </c>
    </row>
    <row r="40" spans="1:9" x14ac:dyDescent="0.25">
      <c r="A40" s="24"/>
      <c r="B40" s="24" t="s">
        <v>49</v>
      </c>
      <c r="C40" s="37" t="s">
        <v>50</v>
      </c>
      <c r="D40" s="38"/>
      <c r="E40" s="38"/>
      <c r="F40" s="38"/>
      <c r="G40" s="38"/>
      <c r="H40" s="24"/>
    </row>
    <row r="41" spans="1:9" x14ac:dyDescent="0.25">
      <c r="G41" s="11"/>
      <c r="H41" s="11"/>
    </row>
    <row r="42" spans="1:9" x14ac:dyDescent="0.25">
      <c r="C42" s="35"/>
      <c r="H42" s="11"/>
    </row>
    <row r="43" spans="1:9" x14ac:dyDescent="0.25">
      <c r="G43" s="11"/>
      <c r="H43" s="11"/>
    </row>
    <row r="44" spans="1:9" x14ac:dyDescent="0.25">
      <c r="G44" s="11"/>
      <c r="H44" s="11"/>
    </row>
    <row r="45" spans="1:9" x14ac:dyDescent="0.25">
      <c r="G45" s="11"/>
      <c r="H45" s="11"/>
    </row>
    <row r="46" spans="1:9" x14ac:dyDescent="0.25">
      <c r="G46" s="11"/>
      <c r="H46" s="11"/>
    </row>
    <row r="47" spans="1:9" x14ac:dyDescent="0.25">
      <c r="G47" s="11"/>
      <c r="H47" s="11"/>
    </row>
    <row r="48" spans="1:9" x14ac:dyDescent="0.25">
      <c r="G48" s="11"/>
      <c r="H48" s="11"/>
    </row>
    <row r="49" spans="3:8" x14ac:dyDescent="0.25">
      <c r="G49" s="11"/>
      <c r="H49" s="11"/>
    </row>
    <row r="52" spans="3:8" s="8" customFormat="1" ht="12.75" x14ac:dyDescent="0.2">
      <c r="C52" s="9"/>
      <c r="E52" s="10"/>
      <c r="F52" s="11"/>
      <c r="G52" s="11"/>
    </row>
  </sheetData>
  <mergeCells count="23">
    <mergeCell ref="A39:E39"/>
    <mergeCell ref="A17:H17"/>
    <mergeCell ref="A22:H22"/>
    <mergeCell ref="A27:H27"/>
    <mergeCell ref="D34:H34"/>
    <mergeCell ref="A37:E37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5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7.5703125" style="9" customWidth="1"/>
    <col min="4" max="4" width="7.7109375" style="8" customWidth="1"/>
    <col min="5" max="5" width="8.85546875" style="10" customWidth="1"/>
    <col min="6" max="6" width="11.42578125" style="11" customWidth="1"/>
    <col min="7" max="7" width="15" style="8" customWidth="1"/>
    <col min="8" max="8" width="16" style="8" customWidth="1"/>
    <col min="9" max="252" width="9.140625" style="9" customWidth="1"/>
    <col min="253" max="253" width="3.85546875" style="9" customWidth="1"/>
    <col min="254" max="254" width="24.28515625" style="9" customWidth="1"/>
    <col min="255" max="255" width="13.140625" style="9" customWidth="1"/>
    <col min="256" max="256" width="16" style="9" customWidth="1"/>
    <col min="257" max="257" width="12.42578125" style="9" customWidth="1"/>
    <col min="258" max="258" width="15" style="9" customWidth="1"/>
    <col min="259" max="259" width="16" style="9" customWidth="1"/>
    <col min="260" max="260" width="9.140625" style="9" customWidth="1"/>
    <col min="261" max="263" width="9" style="9" customWidth="1"/>
    <col min="264" max="508" width="9.140625" style="9" customWidth="1"/>
    <col min="509" max="509" width="3.85546875" style="9" customWidth="1"/>
    <col min="510" max="510" width="24.28515625" style="9" customWidth="1"/>
    <col min="511" max="511" width="13.140625" style="9" customWidth="1"/>
    <col min="512" max="512" width="16" style="9" customWidth="1"/>
    <col min="513" max="513" width="12.42578125" style="9" customWidth="1"/>
    <col min="514" max="514" width="15" style="9" customWidth="1"/>
    <col min="515" max="515" width="16" style="9" customWidth="1"/>
    <col min="516" max="516" width="9.140625" style="9" customWidth="1"/>
    <col min="517" max="519" width="9" style="9" customWidth="1"/>
    <col min="520" max="764" width="9.140625" style="9" customWidth="1"/>
    <col min="765" max="765" width="3.85546875" style="9" customWidth="1"/>
    <col min="766" max="766" width="24.28515625" style="9" customWidth="1"/>
    <col min="767" max="767" width="13.140625" style="9" customWidth="1"/>
    <col min="768" max="768" width="16" style="9" customWidth="1"/>
    <col min="769" max="769" width="12.42578125" style="9" customWidth="1"/>
    <col min="770" max="770" width="15" style="9" customWidth="1"/>
    <col min="771" max="771" width="16" style="9" customWidth="1"/>
    <col min="772" max="772" width="9.140625" style="9" customWidth="1"/>
    <col min="773" max="775" width="9" style="9" customWidth="1"/>
    <col min="776" max="1020" width="9.140625" style="9" customWidth="1"/>
    <col min="1021" max="1021" width="3.85546875" style="9" customWidth="1"/>
    <col min="1022" max="1022" width="24.28515625" style="9" customWidth="1"/>
    <col min="1023" max="1023" width="13.140625" style="9" customWidth="1"/>
    <col min="1024" max="1025" width="16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8" spans="1:8" hidden="1" x14ac:dyDescent="0.25"/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297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hidden="1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8" s="8" customFormat="1" ht="12.75" x14ac:dyDescent="0.2">
      <c r="A17" s="6">
        <v>1</v>
      </c>
      <c r="B17" s="39" t="s">
        <v>75</v>
      </c>
      <c r="C17" s="48" t="s">
        <v>76</v>
      </c>
      <c r="D17" s="39" t="s">
        <v>22</v>
      </c>
      <c r="E17" s="39">
        <v>75</v>
      </c>
      <c r="F17" s="6">
        <v>117.746</v>
      </c>
      <c r="G17" s="45" t="s">
        <v>26</v>
      </c>
      <c r="H17" s="16" t="s">
        <v>24</v>
      </c>
    </row>
    <row r="18" spans="1:8" s="8" customFormat="1" ht="12.75" x14ac:dyDescent="0.2">
      <c r="A18" s="6">
        <f t="shared" ref="A18:A23" si="0">A17+1</f>
        <v>2</v>
      </c>
      <c r="B18" s="39" t="s">
        <v>75</v>
      </c>
      <c r="C18" s="48" t="s">
        <v>76</v>
      </c>
      <c r="D18" s="39" t="s">
        <v>22</v>
      </c>
      <c r="E18" s="39">
        <v>475</v>
      </c>
      <c r="F18" s="6">
        <v>310.62799999999999</v>
      </c>
      <c r="G18" s="39" t="s">
        <v>60</v>
      </c>
      <c r="H18" s="16" t="s">
        <v>24</v>
      </c>
    </row>
    <row r="19" spans="1:8" s="8" customFormat="1" ht="25.5" x14ac:dyDescent="0.2">
      <c r="A19" s="6">
        <f t="shared" si="0"/>
        <v>3</v>
      </c>
      <c r="B19" s="41">
        <v>4</v>
      </c>
      <c r="C19" s="6" t="s">
        <v>298</v>
      </c>
      <c r="D19" s="14" t="s">
        <v>22</v>
      </c>
      <c r="E19" s="15">
        <v>184</v>
      </c>
      <c r="F19" s="53">
        <v>556.21799999999996</v>
      </c>
      <c r="G19" s="15" t="s">
        <v>92</v>
      </c>
      <c r="H19" s="4" t="s">
        <v>24</v>
      </c>
    </row>
    <row r="20" spans="1:8" s="8" customFormat="1" ht="53.25" customHeight="1" x14ac:dyDescent="0.2">
      <c r="A20" s="6">
        <f t="shared" si="0"/>
        <v>4</v>
      </c>
      <c r="B20" s="39">
        <v>6</v>
      </c>
      <c r="C20" s="6" t="s">
        <v>52</v>
      </c>
      <c r="D20" s="6" t="s">
        <v>22</v>
      </c>
      <c r="E20" s="6">
        <v>10</v>
      </c>
      <c r="F20" s="43">
        <v>73.858000000000004</v>
      </c>
      <c r="G20" s="6" t="s">
        <v>28</v>
      </c>
      <c r="H20" s="16" t="s">
        <v>24</v>
      </c>
    </row>
    <row r="21" spans="1:8" s="8" customFormat="1" ht="51" x14ac:dyDescent="0.2">
      <c r="A21" s="6">
        <f t="shared" si="0"/>
        <v>5</v>
      </c>
      <c r="B21" s="39">
        <v>10</v>
      </c>
      <c r="C21" s="6" t="s">
        <v>293</v>
      </c>
      <c r="D21" s="6" t="s">
        <v>55</v>
      </c>
      <c r="E21" s="15">
        <v>6</v>
      </c>
      <c r="F21" s="225">
        <v>420.86200000000002</v>
      </c>
      <c r="G21" s="15" t="s">
        <v>65</v>
      </c>
      <c r="H21" s="16" t="s">
        <v>24</v>
      </c>
    </row>
    <row r="22" spans="1:8" s="8" customFormat="1" ht="51" x14ac:dyDescent="0.2">
      <c r="A22" s="6">
        <f t="shared" si="0"/>
        <v>6</v>
      </c>
      <c r="B22" s="39">
        <v>11</v>
      </c>
      <c r="C22" s="6" t="s">
        <v>294</v>
      </c>
      <c r="D22" s="6" t="s">
        <v>55</v>
      </c>
      <c r="E22" s="15">
        <v>6</v>
      </c>
      <c r="F22" s="225">
        <v>507.96600000000001</v>
      </c>
      <c r="G22" s="15" t="s">
        <v>65</v>
      </c>
      <c r="H22" s="16" t="s">
        <v>24</v>
      </c>
    </row>
    <row r="23" spans="1:8" s="8" customFormat="1" ht="51" x14ac:dyDescent="0.2">
      <c r="A23" s="6">
        <f t="shared" si="0"/>
        <v>7</v>
      </c>
      <c r="B23" s="39">
        <v>18</v>
      </c>
      <c r="C23" s="39" t="s">
        <v>299</v>
      </c>
      <c r="D23" s="44" t="s">
        <v>22</v>
      </c>
      <c r="E23" s="45">
        <v>20</v>
      </c>
      <c r="F23" s="16">
        <v>54.826999999999998</v>
      </c>
      <c r="G23" s="45" t="s">
        <v>28</v>
      </c>
      <c r="H23" s="16" t="s">
        <v>24</v>
      </c>
    </row>
    <row r="24" spans="1:8" s="8" customFormat="1" ht="12.75" customHeight="1" x14ac:dyDescent="0.2">
      <c r="A24" s="234" t="s">
        <v>32</v>
      </c>
      <c r="B24" s="234"/>
      <c r="C24" s="234"/>
      <c r="D24" s="234"/>
      <c r="E24" s="234"/>
      <c r="F24" s="234"/>
      <c r="G24" s="234"/>
      <c r="H24" s="234"/>
    </row>
    <row r="25" spans="1:8" s="8" customFormat="1" ht="12.75" x14ac:dyDescent="0.2">
      <c r="A25" s="6">
        <f>A23+1</f>
        <v>8</v>
      </c>
      <c r="B25" s="42" t="s">
        <v>70</v>
      </c>
      <c r="C25" s="6" t="s">
        <v>71</v>
      </c>
      <c r="D25" s="14" t="s">
        <v>31</v>
      </c>
      <c r="E25" s="6">
        <v>6</v>
      </c>
      <c r="F25" s="5">
        <v>34.399000000000001</v>
      </c>
      <c r="G25" s="14" t="s">
        <v>28</v>
      </c>
      <c r="H25" s="16" t="s">
        <v>24</v>
      </c>
    </row>
    <row r="26" spans="1:8" s="8" customFormat="1" ht="25.5" x14ac:dyDescent="0.2">
      <c r="A26" s="6">
        <f>A25+1</f>
        <v>9</v>
      </c>
      <c r="B26" s="42" t="s">
        <v>112</v>
      </c>
      <c r="C26" s="6" t="s">
        <v>113</v>
      </c>
      <c r="D26" s="14" t="s">
        <v>55</v>
      </c>
      <c r="E26" s="6">
        <v>1</v>
      </c>
      <c r="F26" s="5">
        <v>34.189</v>
      </c>
      <c r="G26" s="14" t="s">
        <v>38</v>
      </c>
      <c r="H26" s="6" t="s">
        <v>24</v>
      </c>
    </row>
    <row r="27" spans="1:8" s="8" customFormat="1" ht="12.75" customHeight="1" x14ac:dyDescent="0.2">
      <c r="A27" s="234" t="s">
        <v>295</v>
      </c>
      <c r="B27" s="234"/>
      <c r="C27" s="234"/>
      <c r="D27" s="234"/>
      <c r="E27" s="234"/>
      <c r="F27" s="234"/>
      <c r="G27" s="234"/>
      <c r="H27" s="234"/>
    </row>
    <row r="28" spans="1:8" s="8" customFormat="1" ht="25.5" x14ac:dyDescent="0.2">
      <c r="A28" s="6">
        <f>A26+1</f>
        <v>10</v>
      </c>
      <c r="B28" s="6">
        <v>25</v>
      </c>
      <c r="C28" s="6" t="s">
        <v>296</v>
      </c>
      <c r="D28" s="6" t="s">
        <v>55</v>
      </c>
      <c r="E28" s="6">
        <v>54</v>
      </c>
      <c r="F28" s="5">
        <v>480.49400000000003</v>
      </c>
      <c r="G28" s="15" t="s">
        <v>65</v>
      </c>
      <c r="H28" s="16" t="s">
        <v>24</v>
      </c>
    </row>
    <row r="29" spans="1:8" s="8" customFormat="1" ht="12.75" customHeight="1" x14ac:dyDescent="0.2">
      <c r="A29" s="234" t="s">
        <v>36</v>
      </c>
      <c r="B29" s="234"/>
      <c r="C29" s="234"/>
      <c r="D29" s="234"/>
      <c r="E29" s="234"/>
      <c r="F29" s="234"/>
      <c r="G29" s="234"/>
      <c r="H29" s="234"/>
    </row>
    <row r="30" spans="1:8" s="8" customFormat="1" ht="38.25" x14ac:dyDescent="0.2">
      <c r="A30" s="19">
        <f>A28+1</f>
        <v>11</v>
      </c>
      <c r="B30" s="6">
        <v>28</v>
      </c>
      <c r="C30" s="6" t="s">
        <v>300</v>
      </c>
      <c r="D30" s="6" t="s">
        <v>171</v>
      </c>
      <c r="E30" s="6">
        <v>1</v>
      </c>
      <c r="F30" s="223">
        <v>40.463999999999999</v>
      </c>
      <c r="G30" s="14" t="s">
        <v>28</v>
      </c>
      <c r="H30" s="16" t="s">
        <v>24</v>
      </c>
    </row>
    <row r="31" spans="1:8" s="24" customFormat="1" ht="38.25" x14ac:dyDescent="0.25">
      <c r="A31" s="20"/>
      <c r="B31" s="20"/>
      <c r="C31" s="21" t="s">
        <v>56</v>
      </c>
      <c r="D31" s="20"/>
      <c r="E31" s="20"/>
      <c r="F31" s="22">
        <f>SUM(F17:F30)</f>
        <v>2631.6509999999998</v>
      </c>
      <c r="G31" s="20"/>
      <c r="H31" s="20"/>
    </row>
    <row r="32" spans="1:8" s="24" customFormat="1" ht="38.25" x14ac:dyDescent="0.25">
      <c r="A32" s="20"/>
      <c r="B32" s="20"/>
      <c r="C32" s="6" t="s">
        <v>40</v>
      </c>
      <c r="D32" s="20"/>
      <c r="E32" s="4"/>
      <c r="F32" s="25">
        <v>942.84820999999999</v>
      </c>
      <c r="G32" s="4"/>
      <c r="H32" s="20"/>
    </row>
    <row r="33" spans="1:8" s="24" customFormat="1" ht="12.75" x14ac:dyDescent="0.25">
      <c r="A33" s="20"/>
      <c r="B33" s="20"/>
      <c r="C33" s="3" t="s">
        <v>41</v>
      </c>
      <c r="D33" s="26"/>
      <c r="E33" s="26"/>
      <c r="F33" s="27">
        <f>F32-F31</f>
        <v>-1688.8027899999997</v>
      </c>
      <c r="G33" s="20"/>
      <c r="H33" s="4"/>
    </row>
    <row r="34" spans="1:8" s="24" customFormat="1" ht="38.25" x14ac:dyDescent="0.25">
      <c r="A34" s="20"/>
      <c r="B34" s="20"/>
      <c r="C34" s="6" t="s">
        <v>42</v>
      </c>
      <c r="D34" s="20"/>
      <c r="E34" s="226">
        <f>F34/F32</f>
        <v>1.0164325390191917</v>
      </c>
      <c r="F34" s="25">
        <v>958.34159999999997</v>
      </c>
      <c r="G34" s="28"/>
      <c r="H34" s="4"/>
    </row>
    <row r="35" spans="1:8" s="24" customFormat="1" ht="25.5" x14ac:dyDescent="0.25">
      <c r="A35" s="20"/>
      <c r="B35" s="20"/>
      <c r="C35" s="3" t="s">
        <v>43</v>
      </c>
      <c r="D35" s="26"/>
      <c r="E35" s="26"/>
      <c r="F35" s="27">
        <f>F34-F31</f>
        <v>-1673.3093999999999</v>
      </c>
      <c r="G35" s="20"/>
      <c r="H35" s="4"/>
    </row>
    <row r="36" spans="1:8" s="24" customFormat="1" ht="29.25" customHeight="1" x14ac:dyDescent="0.25">
      <c r="A36" s="20"/>
      <c r="B36" s="20"/>
      <c r="C36" s="3" t="s">
        <v>44</v>
      </c>
      <c r="D36" s="235" t="str">
        <f>IF(F31&gt;F32,"В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бульшую сумму чем насисленно, так как предыдущем году(ах) было недовыполнение</v>
      </c>
      <c r="E36" s="235"/>
      <c r="F36" s="235"/>
      <c r="G36" s="235"/>
      <c r="H36" s="235"/>
    </row>
    <row r="38" spans="1:8" ht="26.25" customHeight="1" x14ac:dyDescent="0.25">
      <c r="A38" s="236" t="s">
        <v>45</v>
      </c>
      <c r="B38" s="236"/>
      <c r="C38" s="236"/>
      <c r="D38" s="236"/>
      <c r="E38" s="236"/>
      <c r="F38" s="34"/>
      <c r="G38" s="34"/>
      <c r="H38" s="35" t="s">
        <v>46</v>
      </c>
    </row>
    <row r="39" spans="1:8" x14ac:dyDescent="0.25">
      <c r="G39" s="11"/>
      <c r="H39" s="11"/>
    </row>
    <row r="40" spans="1:8" ht="15" customHeight="1" x14ac:dyDescent="0.25">
      <c r="A40" s="236" t="s">
        <v>301</v>
      </c>
      <c r="B40" s="236"/>
      <c r="C40" s="236"/>
      <c r="D40" s="236"/>
      <c r="E40" s="236"/>
      <c r="F40" s="36"/>
      <c r="G40" s="36"/>
      <c r="H40" s="37" t="s">
        <v>48</v>
      </c>
    </row>
    <row r="41" spans="1:8" x14ac:dyDescent="0.25">
      <c r="G41" s="11"/>
      <c r="H41" s="11"/>
    </row>
    <row r="42" spans="1:8" x14ac:dyDescent="0.25">
      <c r="C42" s="35"/>
      <c r="H42" s="11"/>
    </row>
    <row r="43" spans="1:8" x14ac:dyDescent="0.25">
      <c r="G43" s="11"/>
      <c r="H43" s="11"/>
    </row>
    <row r="44" spans="1:8" x14ac:dyDescent="0.25">
      <c r="G44" s="11"/>
      <c r="H44" s="11"/>
    </row>
    <row r="45" spans="1:8" x14ac:dyDescent="0.25">
      <c r="G45" s="11"/>
      <c r="H45" s="11"/>
    </row>
    <row r="46" spans="1:8" x14ac:dyDescent="0.25">
      <c r="G46" s="11"/>
      <c r="H46" s="11"/>
    </row>
    <row r="47" spans="1:8" x14ac:dyDescent="0.25">
      <c r="G47" s="11"/>
      <c r="H47" s="11"/>
    </row>
    <row r="48" spans="1:8" x14ac:dyDescent="0.25">
      <c r="G48" s="11"/>
      <c r="H48" s="11"/>
    </row>
    <row r="49" spans="3:8" x14ac:dyDescent="0.25">
      <c r="G49" s="11"/>
      <c r="H49" s="11"/>
    </row>
    <row r="52" spans="3:8" s="8" customFormat="1" ht="12.75" x14ac:dyDescent="0.2">
      <c r="C52" s="9"/>
      <c r="E52" s="10"/>
      <c r="F52" s="11"/>
      <c r="G52" s="11"/>
    </row>
  </sheetData>
  <mergeCells count="23">
    <mergeCell ref="A40:E40"/>
    <mergeCell ref="A24:H24"/>
    <mergeCell ref="A27:H27"/>
    <mergeCell ref="A29:H29"/>
    <mergeCell ref="D36:H36"/>
    <mergeCell ref="A38:E38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" bottom="0" header="0.51180555555555496" footer="0.51180555555555496"/>
  <pageSetup paperSize="9" firstPageNumber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42"/>
  <sheetViews>
    <sheetView zoomScaleNormal="100" workbookViewId="0">
      <selection sqref="A1:D1"/>
    </sheetView>
  </sheetViews>
  <sheetFormatPr defaultRowHeight="15" x14ac:dyDescent="0.25"/>
  <cols>
    <col min="1" max="2" width="5.140625" style="8" customWidth="1"/>
    <col min="3" max="3" width="24.28515625" style="9" customWidth="1"/>
    <col min="4" max="4" width="8.28515625" style="8" customWidth="1"/>
    <col min="5" max="5" width="9.7109375" style="10" customWidth="1"/>
    <col min="6" max="6" width="12.42578125" style="11" customWidth="1"/>
    <col min="7" max="7" width="15" style="8" customWidth="1"/>
    <col min="8" max="8" width="16" style="8" customWidth="1"/>
    <col min="9" max="243" width="9.140625" style="9" customWidth="1"/>
    <col min="244" max="244" width="3.85546875" style="9" customWidth="1"/>
    <col min="245" max="245" width="24.28515625" style="9" customWidth="1"/>
    <col min="246" max="246" width="13.140625" style="9" customWidth="1"/>
    <col min="247" max="247" width="16" style="9" customWidth="1"/>
    <col min="248" max="248" width="12.42578125" style="9" customWidth="1"/>
    <col min="249" max="249" width="15" style="9" customWidth="1"/>
    <col min="250" max="250" width="16" style="9" customWidth="1"/>
    <col min="251" max="251" width="9.140625" style="9" customWidth="1"/>
    <col min="252" max="254" width="9" style="9" customWidth="1"/>
    <col min="255" max="499" width="9.140625" style="9" customWidth="1"/>
    <col min="500" max="500" width="3.85546875" style="9" customWidth="1"/>
    <col min="501" max="501" width="24.28515625" style="9" customWidth="1"/>
    <col min="502" max="502" width="13.140625" style="9" customWidth="1"/>
    <col min="503" max="503" width="16" style="9" customWidth="1"/>
    <col min="504" max="504" width="12.42578125" style="9" customWidth="1"/>
    <col min="505" max="505" width="15" style="9" customWidth="1"/>
    <col min="506" max="506" width="16" style="9" customWidth="1"/>
    <col min="507" max="507" width="9.140625" style="9" customWidth="1"/>
    <col min="508" max="510" width="9" style="9" customWidth="1"/>
    <col min="511" max="755" width="9.140625" style="9" customWidth="1"/>
    <col min="756" max="756" width="3.85546875" style="9" customWidth="1"/>
    <col min="757" max="757" width="24.28515625" style="9" customWidth="1"/>
    <col min="758" max="758" width="13.140625" style="9" customWidth="1"/>
    <col min="759" max="759" width="16" style="9" customWidth="1"/>
    <col min="760" max="760" width="12.42578125" style="9" customWidth="1"/>
    <col min="761" max="761" width="15" style="9" customWidth="1"/>
    <col min="762" max="762" width="16" style="9" customWidth="1"/>
    <col min="763" max="763" width="9.140625" style="9" customWidth="1"/>
    <col min="764" max="766" width="9" style="9" customWidth="1"/>
    <col min="767" max="1011" width="9.140625" style="9" customWidth="1"/>
    <col min="1012" max="1012" width="3.85546875" style="9" customWidth="1"/>
    <col min="1013" max="1013" width="24.28515625" style="9" customWidth="1"/>
    <col min="1014" max="1014" width="13.140625" style="9" customWidth="1"/>
    <col min="1015" max="1015" width="16" style="9" customWidth="1"/>
    <col min="1016" max="1016" width="12.42578125" style="9" customWidth="1"/>
    <col min="1017" max="1017" width="15" style="9" customWidth="1"/>
    <col min="1018" max="1018" width="16" style="9" customWidth="1"/>
    <col min="1019" max="1019" width="9.140625" style="9" customWidth="1"/>
    <col min="1020" max="1022" width="9" style="9" customWidth="1"/>
    <col min="1023" max="1025" width="9.140625" style="9" customWidth="1"/>
  </cols>
  <sheetData>
    <row r="1" spans="1:8" x14ac:dyDescent="0.25">
      <c r="A1" s="231" t="s">
        <v>0</v>
      </c>
      <c r="B1" s="231"/>
      <c r="C1" s="231"/>
      <c r="D1" s="231"/>
      <c r="G1" s="9" t="s">
        <v>1</v>
      </c>
      <c r="H1" s="9"/>
    </row>
    <row r="2" spans="1:8" x14ac:dyDescent="0.25">
      <c r="A2" s="231" t="s">
        <v>2</v>
      </c>
      <c r="B2" s="231"/>
      <c r="C2" s="231"/>
      <c r="D2" s="231"/>
      <c r="G2" s="9" t="s">
        <v>3</v>
      </c>
      <c r="H2" s="9"/>
    </row>
    <row r="3" spans="1:8" x14ac:dyDescent="0.25">
      <c r="A3" s="231" t="s">
        <v>4</v>
      </c>
      <c r="B3" s="231"/>
      <c r="C3" s="231"/>
      <c r="D3" s="231"/>
      <c r="G3" s="9" t="s">
        <v>4</v>
      </c>
      <c r="H3" s="9"/>
    </row>
    <row r="4" spans="1:8" x14ac:dyDescent="0.25">
      <c r="A4" s="232"/>
      <c r="B4" s="232"/>
      <c r="C4" s="232"/>
      <c r="D4" s="232"/>
      <c r="G4" s="9"/>
      <c r="H4" s="9"/>
    </row>
    <row r="5" spans="1:8" x14ac:dyDescent="0.25">
      <c r="A5" s="231" t="s">
        <v>5</v>
      </c>
      <c r="B5" s="231"/>
      <c r="C5" s="231"/>
      <c r="D5" s="231"/>
      <c r="G5" s="9" t="s">
        <v>6</v>
      </c>
      <c r="H5" s="9"/>
    </row>
    <row r="6" spans="1:8" x14ac:dyDescent="0.25">
      <c r="A6" s="231" t="s">
        <v>7</v>
      </c>
      <c r="B6" s="231"/>
      <c r="C6" s="231"/>
      <c r="D6" s="231"/>
      <c r="G6" s="9" t="s">
        <v>7</v>
      </c>
      <c r="H6" s="9"/>
    </row>
    <row r="9" spans="1:8" s="12" customFormat="1" ht="12.75" customHeight="1" x14ac:dyDescent="0.2">
      <c r="A9" s="233" t="s">
        <v>8</v>
      </c>
      <c r="B9" s="233"/>
      <c r="C9" s="233"/>
      <c r="D9" s="233"/>
      <c r="E9" s="233"/>
      <c r="F9" s="233"/>
      <c r="G9" s="233"/>
      <c r="H9" s="233"/>
    </row>
    <row r="10" spans="1:8" s="13" customFormat="1" ht="12.75" customHeight="1" x14ac:dyDescent="0.2">
      <c r="A10" s="233" t="s">
        <v>302</v>
      </c>
      <c r="B10" s="233"/>
      <c r="C10" s="233"/>
      <c r="D10" s="233"/>
      <c r="E10" s="233"/>
      <c r="F10" s="233"/>
      <c r="G10" s="233"/>
      <c r="H10" s="233"/>
    </row>
    <row r="11" spans="1:8" ht="12.75" customHeight="1" x14ac:dyDescent="0.25">
      <c r="A11" s="233" t="s">
        <v>10</v>
      </c>
      <c r="B11" s="233"/>
      <c r="C11" s="233"/>
      <c r="D11" s="233"/>
      <c r="E11" s="233"/>
      <c r="F11" s="233"/>
      <c r="G11" s="233"/>
      <c r="H11" s="233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8" customFormat="1" ht="12.75" customHeight="1" x14ac:dyDescent="0.2">
      <c r="A14" s="234" t="s">
        <v>11</v>
      </c>
      <c r="B14" s="234" t="s">
        <v>12</v>
      </c>
      <c r="C14" s="234" t="s">
        <v>13</v>
      </c>
      <c r="D14" s="234" t="s">
        <v>14</v>
      </c>
      <c r="E14" s="234" t="s">
        <v>15</v>
      </c>
      <c r="F14" s="237" t="s">
        <v>16</v>
      </c>
      <c r="G14" s="234" t="s">
        <v>17</v>
      </c>
      <c r="H14" s="234" t="s">
        <v>18</v>
      </c>
    </row>
    <row r="15" spans="1:8" s="8" customFormat="1" ht="6.75" customHeight="1" x14ac:dyDescent="0.2">
      <c r="A15" s="234"/>
      <c r="B15" s="234"/>
      <c r="C15" s="234"/>
      <c r="D15" s="234"/>
      <c r="E15" s="234"/>
      <c r="F15" s="237"/>
      <c r="G15" s="234"/>
      <c r="H15" s="234"/>
    </row>
    <row r="16" spans="1:8" s="8" customFormat="1" ht="18" customHeight="1" x14ac:dyDescent="0.2">
      <c r="A16" s="234"/>
      <c r="B16" s="234"/>
      <c r="C16" s="234"/>
      <c r="D16" s="234"/>
      <c r="E16" s="234"/>
      <c r="F16" s="237"/>
      <c r="G16" s="234"/>
      <c r="H16" s="234"/>
    </row>
    <row r="17" spans="1:11" s="8" customFormat="1" ht="12.75" customHeight="1" x14ac:dyDescent="0.2">
      <c r="A17" s="234" t="s">
        <v>19</v>
      </c>
      <c r="B17" s="234"/>
      <c r="C17" s="234"/>
      <c r="D17" s="234"/>
      <c r="E17" s="234"/>
      <c r="F17" s="234"/>
      <c r="G17" s="234"/>
      <c r="H17" s="234"/>
    </row>
    <row r="18" spans="1:11" s="8" customFormat="1" ht="26.25" customHeight="1" x14ac:dyDescent="0.2">
      <c r="A18" s="181">
        <v>1</v>
      </c>
      <c r="B18" s="39" t="s">
        <v>75</v>
      </c>
      <c r="C18" s="48" t="s">
        <v>76</v>
      </c>
      <c r="D18" s="39" t="s">
        <v>22</v>
      </c>
      <c r="E18" s="39">
        <v>100</v>
      </c>
      <c r="F18" s="6">
        <v>21.448</v>
      </c>
      <c r="G18" s="45" t="s">
        <v>60</v>
      </c>
      <c r="H18" s="16" t="s">
        <v>24</v>
      </c>
    </row>
    <row r="19" spans="1:11" s="8" customFormat="1" ht="12.75" customHeight="1" x14ac:dyDescent="0.2">
      <c r="A19" s="234" t="s">
        <v>32</v>
      </c>
      <c r="B19" s="234"/>
      <c r="C19" s="234"/>
      <c r="D19" s="234"/>
      <c r="E19" s="234"/>
      <c r="F19" s="234"/>
      <c r="G19" s="234"/>
      <c r="H19" s="234"/>
    </row>
    <row r="20" spans="1:11" s="8" customFormat="1" ht="25.5" x14ac:dyDescent="0.2">
      <c r="A20" s="6">
        <f>A18+1</f>
        <v>2</v>
      </c>
      <c r="B20" s="18" t="s">
        <v>272</v>
      </c>
      <c r="C20" s="222" t="s">
        <v>244</v>
      </c>
      <c r="D20" s="222" t="s">
        <v>31</v>
      </c>
      <c r="E20" s="6">
        <v>41</v>
      </c>
      <c r="F20" s="6">
        <v>111.244</v>
      </c>
      <c r="G20" s="6" t="s">
        <v>65</v>
      </c>
      <c r="H20" s="6" t="s">
        <v>24</v>
      </c>
    </row>
    <row r="21" spans="1:11" s="8" customFormat="1" ht="25.5" x14ac:dyDescent="0.2">
      <c r="A21" s="6">
        <f>A20+1</f>
        <v>3</v>
      </c>
      <c r="B21" s="18" t="s">
        <v>272</v>
      </c>
      <c r="C21" s="222" t="s">
        <v>244</v>
      </c>
      <c r="D21" s="222" t="s">
        <v>31</v>
      </c>
      <c r="E21" s="6">
        <v>55</v>
      </c>
      <c r="F21" s="6">
        <v>203.39400000000001</v>
      </c>
      <c r="G21" s="6" t="s">
        <v>28</v>
      </c>
      <c r="H21" s="6" t="s">
        <v>24</v>
      </c>
    </row>
    <row r="22" spans="1:11" s="8" customFormat="1" ht="12.75" customHeight="1" x14ac:dyDescent="0.2">
      <c r="A22" s="234" t="s">
        <v>36</v>
      </c>
      <c r="B22" s="234"/>
      <c r="C22" s="234"/>
      <c r="D22" s="234"/>
      <c r="E22" s="234"/>
      <c r="F22" s="234"/>
      <c r="G22" s="234"/>
      <c r="H22" s="234"/>
    </row>
    <row r="23" spans="1:11" s="8" customFormat="1" ht="38.25" x14ac:dyDescent="0.2">
      <c r="A23" s="19">
        <f>A21+1</f>
        <v>4</v>
      </c>
      <c r="B23" s="6">
        <v>28</v>
      </c>
      <c r="C23" s="6" t="s">
        <v>303</v>
      </c>
      <c r="D23" s="6" t="s">
        <v>171</v>
      </c>
      <c r="E23" s="6">
        <v>1</v>
      </c>
      <c r="F23" s="223">
        <v>231.56800000000001</v>
      </c>
      <c r="G23" s="14" t="s">
        <v>53</v>
      </c>
      <c r="H23" s="6" t="s">
        <v>24</v>
      </c>
    </row>
    <row r="24" spans="1:11" s="24" customFormat="1" ht="38.25" x14ac:dyDescent="0.25">
      <c r="A24" s="20"/>
      <c r="B24" s="20"/>
      <c r="C24" s="21" t="s">
        <v>56</v>
      </c>
      <c r="D24" s="20"/>
      <c r="E24" s="20"/>
      <c r="F24" s="22">
        <f>SUM(F18:F23)</f>
        <v>567.654</v>
      </c>
      <c r="G24" s="20"/>
      <c r="H24" s="20"/>
    </row>
    <row r="25" spans="1:11" s="24" customFormat="1" ht="38.25" x14ac:dyDescent="0.25">
      <c r="A25" s="20"/>
      <c r="B25" s="20"/>
      <c r="C25" s="6" t="s">
        <v>40</v>
      </c>
      <c r="D25" s="4"/>
      <c r="E25" s="4"/>
      <c r="F25" s="25">
        <v>2268.6569399999998</v>
      </c>
      <c r="G25" s="4"/>
      <c r="H25" s="4"/>
      <c r="K25" s="23"/>
    </row>
    <row r="26" spans="1:11" s="24" customFormat="1" ht="25.5" x14ac:dyDescent="0.25">
      <c r="A26" s="20"/>
      <c r="B26" s="20"/>
      <c r="C26" s="3" t="s">
        <v>41</v>
      </c>
      <c r="D26" s="26"/>
      <c r="E26" s="26"/>
      <c r="F26" s="27">
        <f>F25-F24</f>
        <v>1701.0029399999999</v>
      </c>
      <c r="G26" s="20"/>
      <c r="H26" s="4"/>
      <c r="K26" s="23"/>
    </row>
    <row r="27" spans="1:11" s="24" customFormat="1" ht="38.25" x14ac:dyDescent="0.25">
      <c r="A27" s="20"/>
      <c r="B27" s="20"/>
      <c r="C27" s="6" t="s">
        <v>42</v>
      </c>
      <c r="D27" s="20"/>
      <c r="E27" s="226">
        <f>F27/F25</f>
        <v>0.94176105797644316</v>
      </c>
      <c r="F27" s="25">
        <v>2136.5327600000001</v>
      </c>
      <c r="G27" s="28"/>
      <c r="H27" s="4"/>
      <c r="K27" s="23"/>
    </row>
    <row r="28" spans="1:11" s="24" customFormat="1" ht="25.5" x14ac:dyDescent="0.25">
      <c r="A28" s="20"/>
      <c r="B28" s="20"/>
      <c r="C28" s="3" t="s">
        <v>43</v>
      </c>
      <c r="D28" s="26"/>
      <c r="E28" s="26"/>
      <c r="F28" s="27">
        <f>F27-F24</f>
        <v>1568.8787600000001</v>
      </c>
      <c r="G28" s="20"/>
      <c r="H28" s="4"/>
      <c r="K28" s="23"/>
    </row>
    <row r="29" spans="1:11" s="24" customFormat="1" ht="28.5" customHeight="1" x14ac:dyDescent="0.25">
      <c r="A29" s="20"/>
      <c r="B29" s="20"/>
      <c r="C29" s="3" t="s">
        <v>44</v>
      </c>
      <c r="D29" s="235" t="str">
        <f>IF(F24&gt;F25,"В этом году выполнено работ на бульшую сумму чем насисленно, так как предыдущем году(ах) было недовыполнение","В этом году выполнено работ на меньшую сумму чем насисленно, так как предыдущем году(ах) было перевыполнение")</f>
        <v>В этом году выполнено работ на меньшую сумму чем насисленно, так как предыдущем году(ах) было перевыполнение</v>
      </c>
      <c r="E29" s="235"/>
      <c r="F29" s="235"/>
      <c r="G29" s="235"/>
      <c r="H29" s="235"/>
      <c r="K29" s="23"/>
    </row>
    <row r="30" spans="1:11" x14ac:dyDescent="0.25">
      <c r="A30" s="29"/>
      <c r="B30" s="29"/>
      <c r="C30" s="46"/>
      <c r="D30" s="24"/>
      <c r="E30" s="23"/>
      <c r="F30" s="23"/>
      <c r="G30" s="24"/>
      <c r="H30" s="24"/>
    </row>
    <row r="32" spans="1:11" ht="27" customHeight="1" x14ac:dyDescent="0.25">
      <c r="A32" s="236" t="s">
        <v>45</v>
      </c>
      <c r="B32" s="236"/>
      <c r="C32" s="236"/>
      <c r="D32" s="236"/>
      <c r="E32" s="236"/>
      <c r="F32" s="34"/>
      <c r="G32" s="34"/>
      <c r="H32" s="35" t="s">
        <v>46</v>
      </c>
    </row>
    <row r="33" spans="1:8" x14ac:dyDescent="0.25">
      <c r="G33" s="11"/>
      <c r="H33" s="11"/>
    </row>
    <row r="34" spans="1:8" ht="26.25" customHeight="1" x14ac:dyDescent="0.25">
      <c r="A34" s="236" t="s">
        <v>47</v>
      </c>
      <c r="B34" s="236"/>
      <c r="C34" s="236"/>
      <c r="D34" s="236"/>
      <c r="E34" s="236"/>
      <c r="F34" s="36"/>
      <c r="G34" s="36"/>
      <c r="H34" s="37" t="s">
        <v>48</v>
      </c>
    </row>
    <row r="35" spans="1:8" x14ac:dyDescent="0.25">
      <c r="A35" s="24"/>
      <c r="B35" s="24" t="s">
        <v>49</v>
      </c>
      <c r="C35" s="37" t="s">
        <v>50</v>
      </c>
      <c r="D35" s="38"/>
      <c r="E35" s="38"/>
      <c r="F35" s="38"/>
      <c r="G35" s="38"/>
      <c r="H35" s="24"/>
    </row>
    <row r="36" spans="1:8" x14ac:dyDescent="0.25">
      <c r="G36" s="11"/>
      <c r="H36" s="11"/>
    </row>
    <row r="37" spans="1:8" x14ac:dyDescent="0.25">
      <c r="G37" s="11"/>
      <c r="H37" s="11"/>
    </row>
    <row r="38" spans="1:8" x14ac:dyDescent="0.25">
      <c r="G38" s="11"/>
      <c r="H38" s="11"/>
    </row>
    <row r="39" spans="1:8" x14ac:dyDescent="0.25">
      <c r="G39" s="11"/>
      <c r="H39" s="11"/>
    </row>
    <row r="41" spans="1:8" s="8" customFormat="1" ht="12.75" x14ac:dyDescent="0.2">
      <c r="C41" s="9"/>
      <c r="E41" s="10"/>
      <c r="F41" s="11"/>
    </row>
    <row r="42" spans="1:8" x14ac:dyDescent="0.25">
      <c r="G42" s="11"/>
    </row>
  </sheetData>
  <mergeCells count="23">
    <mergeCell ref="A34:E34"/>
    <mergeCell ref="A17:H17"/>
    <mergeCell ref="A19:H19"/>
    <mergeCell ref="A22:H22"/>
    <mergeCell ref="D29:H29"/>
    <mergeCell ref="A32:E32"/>
    <mergeCell ref="A6:D6"/>
    <mergeCell ref="A9:H9"/>
    <mergeCell ref="A10:H10"/>
    <mergeCell ref="A11:H11"/>
    <mergeCell ref="A14:A16"/>
    <mergeCell ref="B14:B16"/>
    <mergeCell ref="C14:C16"/>
    <mergeCell ref="D14:D16"/>
    <mergeCell ref="E14:E16"/>
    <mergeCell ref="F14:F16"/>
    <mergeCell ref="G14:G16"/>
    <mergeCell ref="H14:H16"/>
    <mergeCell ref="A1:D1"/>
    <mergeCell ref="A2:D2"/>
    <mergeCell ref="A3:D3"/>
    <mergeCell ref="A4:D4"/>
    <mergeCell ref="A5:D5"/>
  </mergeCells>
  <pageMargins left="0.47222222222222199" right="0.11805555555555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</vt:i4>
      </vt:variant>
    </vt:vector>
  </HeadingPairs>
  <TitlesOfParts>
    <vt:vector size="30" baseType="lpstr">
      <vt:lpstr>18</vt:lpstr>
      <vt:lpstr>28</vt:lpstr>
      <vt:lpstr>32</vt:lpstr>
      <vt:lpstr>38-4</vt:lpstr>
      <vt:lpstr>42-3</vt:lpstr>
      <vt:lpstr>42-5</vt:lpstr>
      <vt:lpstr>46</vt:lpstr>
      <vt:lpstr>31-2</vt:lpstr>
      <vt:lpstr>31-4</vt:lpstr>
      <vt:lpstr>31-5</vt:lpstr>
      <vt:lpstr>33-1</vt:lpstr>
      <vt:lpstr>33-3</vt:lpstr>
      <vt:lpstr>35-2</vt:lpstr>
      <vt:lpstr>списокМКД</vt:lpstr>
      <vt:lpstr>адр. 2024</vt:lpstr>
      <vt:lpstr>37-1</vt:lpstr>
      <vt:lpstr>39-4</vt:lpstr>
      <vt:lpstr>128-2</vt:lpstr>
      <vt:lpstr>3-4</vt:lpstr>
      <vt:lpstr>21-1</vt:lpstr>
      <vt:lpstr>21-2</vt:lpstr>
      <vt:lpstr>28-2</vt:lpstr>
      <vt:lpstr>мг1.2</vt:lpstr>
      <vt:lpstr>30-3</vt:lpstr>
      <vt:lpstr>30-5</vt:lpstr>
      <vt:lpstr>30-6</vt:lpstr>
      <vt:lpstr>9-3</vt:lpstr>
      <vt:lpstr>9-4</vt:lpstr>
      <vt:lpstr>11-1</vt:lpstr>
      <vt:lpstr>'адр.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Алексей Копырин</cp:lastModifiedBy>
  <cp:revision>28</cp:revision>
  <cp:lastPrinted>2025-01-20T12:27:07Z</cp:lastPrinted>
  <dcterms:created xsi:type="dcterms:W3CDTF">2015-06-05T18:19:34Z</dcterms:created>
  <dcterms:modified xsi:type="dcterms:W3CDTF">2025-01-21T07:39:17Z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